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225" windowWidth="14805" windowHeight="7890"/>
  </bookViews>
  <sheets>
    <sheet name="непрогр.1" sheetId="1" r:id="rId1"/>
    <sheet name="полная версия" sheetId="2" r:id="rId2"/>
    <sheet name="Лист1" sheetId="3" r:id="rId3"/>
  </sheets>
  <calcPr calcId="125725"/>
</workbook>
</file>

<file path=xl/calcChain.xml><?xml version="1.0" encoding="utf-8"?>
<calcChain xmlns="http://schemas.openxmlformats.org/spreadsheetml/2006/main">
  <c r="H25" i="1"/>
  <c r="H23"/>
  <c r="H21" l="1"/>
  <c r="H34"/>
  <c r="H12"/>
  <c r="H31" l="1"/>
  <c r="H11"/>
  <c r="H10"/>
  <c r="H9" s="1"/>
  <c r="H30"/>
  <c r="H26" s="1"/>
  <c r="H48"/>
  <c r="H46" s="1"/>
  <c r="H14" l="1"/>
  <c r="H42" l="1"/>
  <c r="H41" s="1"/>
  <c r="F31" i="3" l="1"/>
  <c r="F30"/>
  <c r="F28"/>
  <c r="F27"/>
  <c r="F26"/>
  <c r="F25"/>
  <c r="F23"/>
  <c r="F18"/>
  <c r="F12"/>
  <c r="F9"/>
  <c r="F8" s="1"/>
  <c r="F7" s="1"/>
  <c r="F6" s="1"/>
  <c r="H47" i="1" l="1"/>
  <c r="F57" i="2" l="1"/>
  <c r="F56"/>
  <c r="F52"/>
  <c r="F51"/>
  <c r="F48"/>
  <c r="F46"/>
  <c r="F43" s="1"/>
  <c r="F44"/>
  <c r="F40"/>
  <c r="F38"/>
  <c r="F34" s="1"/>
  <c r="F35"/>
  <c r="F32"/>
  <c r="F30"/>
  <c r="F27"/>
  <c r="F22"/>
  <c r="F15"/>
  <c r="F13"/>
  <c r="F9"/>
  <c r="F8"/>
  <c r="F7" l="1"/>
  <c r="F6" s="1"/>
  <c r="H44" i="1"/>
  <c r="H8" l="1"/>
  <c r="H7" s="1"/>
  <c r="H6" l="1"/>
</calcChain>
</file>

<file path=xl/sharedStrings.xml><?xml version="1.0" encoding="utf-8"?>
<sst xmlns="http://schemas.openxmlformats.org/spreadsheetml/2006/main" count="617" uniqueCount="136">
  <si>
    <t/>
  </si>
  <si>
    <t>Наименование</t>
  </si>
  <si>
    <t>РЗ</t>
  </si>
  <si>
    <t>ПР</t>
  </si>
  <si>
    <t>ЦСР</t>
  </si>
  <si>
    <t>ВР</t>
  </si>
  <si>
    <t>ВСЕГО</t>
  </si>
  <si>
    <t>Непрограммные расходы</t>
  </si>
  <si>
    <t>01</t>
  </si>
  <si>
    <t>02</t>
  </si>
  <si>
    <t>Руководство и управление в сфере установленных функций органов государственной власти субъектов Российской Федерации, органов местного самоуправления Республики Саха (Якутия)</t>
  </si>
  <si>
    <t>99 1 00 00000</t>
  </si>
  <si>
    <t>Глава муниципального образования</t>
  </si>
  <si>
    <t>99 1 00 11600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</si>
  <si>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</si>
  <si>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</si>
  <si>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</si>
  <si>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</si>
  <si>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Расходы на содержание органов местного самоуправления</t>
  </si>
  <si>
    <t>03</t>
  </si>
  <si>
    <t>99 1 00 11410</t>
  </si>
  <si>
    <t>Прочая закупка товаров для гос.нужд</t>
  </si>
  <si>
    <t>244</t>
  </si>
  <si>
    <t>04</t>
  </si>
  <si>
    <t>Иные выплаты персоналу, за исключением ФОТ</t>
  </si>
  <si>
    <t>122</t>
  </si>
  <si>
    <t>13</t>
  </si>
  <si>
    <t>Расходы по управлению муниицпальным имуществом и земельными ресурсами</t>
  </si>
  <si>
    <t>99 5 00 91002</t>
  </si>
  <si>
    <t>Уплата налога на им-во орг-ций и зем.налога</t>
  </si>
  <si>
    <t>851</t>
  </si>
  <si>
    <t>Уплата прочих налогов, сборов и иных платежей</t>
  </si>
  <si>
    <t>852</t>
  </si>
  <si>
    <t>99 5 00 91018</t>
  </si>
  <si>
    <t>Субвенция на осуществление первичного воинского учета на территориях, где отсутствуют военные комиссариаты (в части ГО, МП, ГП)</t>
  </si>
  <si>
    <t>99 5 00 51180</t>
  </si>
  <si>
    <t>Выполнение отдельных государственных полномочий по государственной регистрации актов гражданского состояния</t>
  </si>
  <si>
    <t>99 5 00 59300</t>
  </si>
  <si>
    <t>Межбюджетные трансферты</t>
  </si>
  <si>
    <t>14</t>
  </si>
  <si>
    <t>99 6 00 00000</t>
  </si>
  <si>
    <t>Осуществление расходных обязательств ОМСУ в части полномочий по решению вопросов местного значения, переданных  в соответствии с заключенным между органом местного самоуправления муниципального района и поселения соглашением</t>
  </si>
  <si>
    <t>99 6 00 88510</t>
  </si>
  <si>
    <t>Иные межбюджетные трансферты</t>
  </si>
  <si>
    <t>540</t>
  </si>
  <si>
    <t>05</t>
  </si>
  <si>
    <t>99 5 00 0000 0</t>
  </si>
  <si>
    <t>Прочая закупка товаров, работ и услуг для обеспечения государственных (муниципальных) нужд</t>
  </si>
  <si>
    <t>Приложение № 5
к решению сессии Алмазнинского поселкового Совета
от «___» ________ 2017  года</t>
  </si>
  <si>
    <t>Распределение бюджетных ассигнований на реализацию непрограммных средств на 2018 год</t>
  </si>
  <si>
    <t>рублей</t>
  </si>
  <si>
    <t>Уплата иных платежей</t>
  </si>
  <si>
    <t>853</t>
  </si>
  <si>
    <t>Защита населения и территории от чрезвычайных ситуаций природного и техногенного характера</t>
  </si>
  <si>
    <t>09</t>
  </si>
  <si>
    <t>Жилищно-коммунальное хозяйство.Благоустройство</t>
  </si>
  <si>
    <t>69 8 00 1001</t>
  </si>
  <si>
    <t>Иные выплаты, за исключением фонда оплаты
труда государственных (муниципальных) органов.</t>
  </si>
  <si>
    <t>123</t>
  </si>
  <si>
    <t>Бюджетные инвестиции в объекты капитального строительства в рамках государств</t>
  </si>
  <si>
    <t>413</t>
  </si>
  <si>
    <t>00</t>
  </si>
  <si>
    <t>Прочая закупка товаров, работ и услуг для обеспечения государственных</t>
  </si>
  <si>
    <t>08</t>
  </si>
  <si>
    <t>74 2 00 11013</t>
  </si>
  <si>
    <t>Культура, кинематография</t>
  </si>
  <si>
    <t>Пенсионное обеспечение</t>
  </si>
  <si>
    <t>10</t>
  </si>
  <si>
    <t>Иные пенсии, социальные доплаты к пенсиям</t>
  </si>
  <si>
    <t>312</t>
  </si>
  <si>
    <t>65 В 00 70500</t>
  </si>
  <si>
    <t>321</t>
  </si>
  <si>
    <t>Пособия, компенсации и иные социальные выплаты гражданам, кроме публичных 
нормативных обязательств
10 1003 321
Субсидии гражданам на приобретение жилья 10 1003 322</t>
  </si>
  <si>
    <t>Социальное обеспечение населения</t>
  </si>
  <si>
    <t>Другие вопросы в области физической культуры и спорта</t>
  </si>
  <si>
    <t>11</t>
  </si>
  <si>
    <t>98 2 00 10080</t>
  </si>
  <si>
    <t>Физическая культура и спорт</t>
  </si>
  <si>
    <t>Обслуживание государственного и муниципального долга</t>
  </si>
  <si>
    <t>Обслуживание муниципального долга</t>
  </si>
  <si>
    <t>99 5 00 91015</t>
  </si>
  <si>
    <t>730</t>
  </si>
  <si>
    <t>Сумма на 2018 год</t>
  </si>
  <si>
    <t>Социальная политика</t>
  </si>
  <si>
    <t>Закупка товаров в сфере инф.-комм.технологий</t>
  </si>
  <si>
    <t>242</t>
  </si>
  <si>
    <t>рубли</t>
  </si>
  <si>
    <t>Приложение №4
к решению сессии Алмазнинского поселкового Совета
от «___» ________ 2017  года</t>
  </si>
  <si>
    <t>Жилищно-коммунальное хозяйство</t>
  </si>
  <si>
    <t>69 8 00 10001</t>
  </si>
  <si>
    <t>99 5 00 91010</t>
  </si>
  <si>
    <t>811</t>
  </si>
  <si>
    <t>Субсидии на возмещение недополученных доходов или возмещение фактически понесенных затрат в связи с производством товаров,выполненных работ, оказанием услуг</t>
  </si>
  <si>
    <t>Содержание КСП</t>
  </si>
  <si>
    <t>Содержание специалиста фин.органа</t>
  </si>
  <si>
    <t>Содержание спец.отдела архитектуры и градостроительства</t>
  </si>
  <si>
    <t>99 6 00 8851 0</t>
  </si>
  <si>
    <t>99 6 00 0000 0</t>
  </si>
  <si>
    <t>Доп.ЭК</t>
  </si>
  <si>
    <t>263</t>
  </si>
  <si>
    <t>231</t>
  </si>
  <si>
    <t>9950063360</t>
  </si>
  <si>
    <t>1140</t>
  </si>
  <si>
    <t>Национальная экономика</t>
  </si>
  <si>
    <t>Иные работы и услуги(отлов безнадзорных животных) и РБ</t>
  </si>
  <si>
    <t>9950059300</t>
  </si>
  <si>
    <t>Национальная безопасность и правоохраниельная деятельность</t>
  </si>
  <si>
    <t>00 0 00 00000</t>
  </si>
  <si>
    <t>000</t>
  </si>
  <si>
    <t>Государственная регистрация актов гражданского состояния</t>
  </si>
  <si>
    <t>9950051180</t>
  </si>
  <si>
    <t>17-365</t>
  </si>
  <si>
    <t>1101</t>
  </si>
  <si>
    <t>1104</t>
  </si>
  <si>
    <t>Проезд в отпуск</t>
  </si>
  <si>
    <t>Суточные,квартирные</t>
  </si>
  <si>
    <t>290</t>
  </si>
  <si>
    <t>143</t>
  </si>
  <si>
    <t>251</t>
  </si>
  <si>
    <t>Обеспечение жильем молодых семей</t>
  </si>
  <si>
    <t>12</t>
  </si>
  <si>
    <t>Взносы по обязательному социальному страхованию на выплаты денежного содержания и иные выплаты работникам государственных органов</t>
  </si>
  <si>
    <t>Го ЧС специалист</t>
  </si>
  <si>
    <t>224</t>
  </si>
  <si>
    <t>226</t>
  </si>
  <si>
    <t>Приложение №6
к решению сессии Алмазнинского поселкового Совета
от «26» декабря 2017  года IV-III-№3-1</t>
  </si>
  <si>
    <t>косгу</t>
  </si>
  <si>
    <t>211</t>
  </si>
  <si>
    <t>213</t>
  </si>
  <si>
    <t>8850010010</t>
  </si>
  <si>
    <t>23 2 00 10010</t>
  </si>
  <si>
    <t>99 5 00 91019</t>
  </si>
  <si>
    <t>99 6 00 8852 0</t>
  </si>
  <si>
    <t>Дорожное хозяйство</t>
  </si>
  <si>
    <t>ЖИЛИЩНО-КОММУНАЛЬНОЕ ХОЗЯЙСТВО</t>
  </si>
  <si>
    <t>Благоустройство</t>
  </si>
</sst>
</file>

<file path=xl/styles.xml><?xml version="1.0" encoding="utf-8"?>
<styleSheet xmlns="http://schemas.openxmlformats.org/spreadsheetml/2006/main">
  <numFmts count="1">
    <numFmt numFmtId="44" formatCode="_-* #,##0.00&quot;р.&quot;_-;\-* #,##0.00&quot;р.&quot;_-;_-* &quot;-&quot;??&quot;р.&quot;_-;_-@_-"/>
  </numFmts>
  <fonts count="12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/>
      <bottom/>
      <diagonal/>
    </border>
  </borders>
  <cellStyleXfs count="1">
    <xf numFmtId="44" fontId="0" fillId="0" borderId="0">
      <alignment vertical="top" wrapText="1"/>
    </xf>
  </cellStyleXfs>
  <cellXfs count="91">
    <xf numFmtId="44" fontId="0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0" fillId="0" borderId="1" xfId="0" applyNumberFormat="1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0" fillId="0" borderId="0" xfId="0" applyNumberFormat="1" applyFont="1" applyFill="1" applyAlignment="1">
      <alignment vertical="top" wrapText="1"/>
    </xf>
    <xf numFmtId="49" fontId="2" fillId="0" borderId="0" xfId="0" applyNumberFormat="1" applyFont="1" applyFill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right" vertical="top" wrapText="1"/>
    </xf>
    <xf numFmtId="4" fontId="0" fillId="2" borderId="1" xfId="0" applyNumberFormat="1" applyFont="1" applyFill="1" applyBorder="1" applyAlignment="1">
      <alignment horizontal="right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4" fontId="4" fillId="2" borderId="1" xfId="0" applyNumberFormat="1" applyFont="1" applyFill="1" applyBorder="1" applyAlignment="1">
      <alignment horizontal="right" vertical="top" wrapText="1"/>
    </xf>
    <xf numFmtId="0" fontId="6" fillId="0" borderId="1" xfId="0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4" fontId="2" fillId="0" borderId="0" xfId="0" applyNumberFormat="1" applyFont="1" applyFill="1" applyAlignment="1">
      <alignment vertical="top" wrapText="1"/>
    </xf>
    <xf numFmtId="0" fontId="3" fillId="0" borderId="1" xfId="0" applyNumberFormat="1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4" fontId="3" fillId="0" borderId="0" xfId="0" applyNumberFormat="1" applyFont="1" applyFill="1" applyAlignment="1">
      <alignment vertical="top" wrapText="1"/>
    </xf>
    <xf numFmtId="0" fontId="7" fillId="0" borderId="1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vertical="top" wrapText="1"/>
    </xf>
    <xf numFmtId="44" fontId="8" fillId="0" borderId="0" xfId="0" applyNumberFormat="1" applyFont="1" applyFill="1" applyAlignment="1">
      <alignment vertical="top" wrapText="1"/>
    </xf>
    <xf numFmtId="44" fontId="4" fillId="0" borderId="0" xfId="0" applyNumberFormat="1" applyFont="1" applyFill="1" applyAlignment="1">
      <alignment vertical="top" wrapText="1"/>
    </xf>
    <xf numFmtId="44" fontId="4" fillId="0" borderId="1" xfId="0" applyFont="1" applyFill="1" applyBorder="1" applyAlignment="1">
      <alignment vertical="top" wrapText="1"/>
    </xf>
    <xf numFmtId="44" fontId="3" fillId="0" borderId="1" xfId="0" applyFont="1" applyFill="1" applyBorder="1" applyAlignment="1">
      <alignment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4" fontId="9" fillId="2" borderId="1" xfId="0" applyNumberFormat="1" applyFont="1" applyFill="1" applyBorder="1" applyAlignment="1">
      <alignment horizontal="right" vertical="top" wrapText="1"/>
    </xf>
    <xf numFmtId="0" fontId="0" fillId="0" borderId="0" xfId="0" applyNumberFormat="1" applyFill="1" applyAlignment="1">
      <alignment horizontal="right" vertical="top" wrapText="1"/>
    </xf>
    <xf numFmtId="0" fontId="0" fillId="0" borderId="0" xfId="0" applyNumberFormat="1" applyFill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6" fillId="0" borderId="0" xfId="0" applyNumberFormat="1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horizontal="center" vertical="top" wrapText="1"/>
    </xf>
    <xf numFmtId="4" fontId="0" fillId="2" borderId="0" xfId="0" applyNumberFormat="1" applyFont="1" applyFill="1" applyBorder="1" applyAlignment="1">
      <alignment horizontal="right" vertical="top" wrapText="1"/>
    </xf>
    <xf numFmtId="0" fontId="6" fillId="0" borderId="4" xfId="0" applyNumberFormat="1" applyFont="1" applyFill="1" applyBorder="1" applyAlignment="1">
      <alignment vertical="top" wrapText="1"/>
    </xf>
    <xf numFmtId="49" fontId="4" fillId="0" borderId="4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4" fontId="0" fillId="2" borderId="4" xfId="0" applyNumberFormat="1" applyFont="1" applyFill="1" applyBorder="1" applyAlignment="1">
      <alignment horizontal="right" vertical="top" wrapText="1"/>
    </xf>
    <xf numFmtId="0" fontId="6" fillId="0" borderId="3" xfId="0" applyNumberFormat="1" applyFont="1" applyFill="1" applyBorder="1" applyAlignment="1">
      <alignment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4" fontId="0" fillId="2" borderId="3" xfId="0" applyNumberFormat="1" applyFont="1" applyFill="1" applyBorder="1" applyAlignment="1">
      <alignment horizontal="right" vertical="top" wrapText="1"/>
    </xf>
    <xf numFmtId="4" fontId="3" fillId="2" borderId="3" xfId="0" applyNumberFormat="1" applyFont="1" applyFill="1" applyBorder="1" applyAlignment="1">
      <alignment horizontal="right" vertical="top" wrapText="1"/>
    </xf>
    <xf numFmtId="0" fontId="5" fillId="0" borderId="3" xfId="0" applyNumberFormat="1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0" fillId="0" borderId="0" xfId="0" applyNumberFormat="1" applyFill="1" applyAlignment="1">
      <alignment horizontal="right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0" fontId="4" fillId="0" borderId="6" xfId="0" applyNumberFormat="1" applyFont="1" applyFill="1" applyBorder="1" applyAlignment="1">
      <alignment horizontal="center" vertical="top" wrapText="1"/>
    </xf>
    <xf numFmtId="49" fontId="4" fillId="0" borderId="7" xfId="0" applyNumberFormat="1" applyFont="1" applyFill="1" applyBorder="1" applyAlignment="1">
      <alignment horizontal="center" vertical="top" wrapText="1"/>
    </xf>
    <xf numFmtId="0" fontId="10" fillId="0" borderId="3" xfId="0" applyNumberFormat="1" applyFont="1" applyBorder="1" applyAlignment="1">
      <alignment horizontal="left"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10" fillId="0" borderId="3" xfId="0" applyNumberFormat="1" applyFont="1" applyBorder="1" applyAlignment="1">
      <alignment horizontal="center" vertical="top" wrapText="1"/>
    </xf>
    <xf numFmtId="0" fontId="4" fillId="0" borderId="3" xfId="0" applyNumberFormat="1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 wrapText="1"/>
    </xf>
    <xf numFmtId="4" fontId="4" fillId="2" borderId="3" xfId="0" applyNumberFormat="1" applyFont="1" applyFill="1" applyBorder="1" applyAlignment="1">
      <alignment horizontal="right" vertical="top" wrapText="1"/>
    </xf>
    <xf numFmtId="4" fontId="0" fillId="2" borderId="8" xfId="0" applyNumberFormat="1" applyFont="1" applyFill="1" applyBorder="1" applyAlignment="1">
      <alignment horizontal="right" vertical="top" wrapText="1"/>
    </xf>
    <xf numFmtId="0" fontId="3" fillId="0" borderId="5" xfId="0" applyNumberFormat="1" applyFont="1" applyFill="1" applyBorder="1" applyAlignment="1">
      <alignment horizontal="left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0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0" fontId="0" fillId="0" borderId="3" xfId="0" applyNumberFormat="1" applyFont="1" applyFill="1" applyBorder="1" applyAlignment="1">
      <alignment vertical="top" wrapText="1"/>
    </xf>
    <xf numFmtId="4" fontId="4" fillId="2" borderId="4" xfId="0" applyNumberFormat="1" applyFont="1" applyFill="1" applyBorder="1" applyAlignment="1">
      <alignment horizontal="right" vertical="top" wrapText="1"/>
    </xf>
    <xf numFmtId="0" fontId="3" fillId="0" borderId="3" xfId="0" applyNumberFormat="1" applyFont="1" applyFill="1" applyBorder="1" applyAlignment="1">
      <alignment horizontal="center" vertical="top" wrapText="1"/>
    </xf>
    <xf numFmtId="0" fontId="10" fillId="0" borderId="11" xfId="0" applyNumberFormat="1" applyFont="1" applyBorder="1" applyAlignment="1">
      <alignment horizontal="left" vertical="top" wrapText="1"/>
    </xf>
    <xf numFmtId="49" fontId="10" fillId="0" borderId="11" xfId="0" applyNumberFormat="1" applyFont="1" applyBorder="1" applyAlignment="1">
      <alignment horizontal="center" vertical="top" wrapText="1"/>
    </xf>
    <xf numFmtId="0" fontId="10" fillId="0" borderId="11" xfId="0" applyNumberFormat="1" applyFont="1" applyBorder="1" applyAlignment="1">
      <alignment horizontal="center" vertical="top" wrapText="1"/>
    </xf>
    <xf numFmtId="4" fontId="4" fillId="2" borderId="12" xfId="0" applyNumberFormat="1" applyFont="1" applyFill="1" applyBorder="1" applyAlignment="1">
      <alignment horizontal="right" vertical="top" wrapText="1"/>
    </xf>
    <xf numFmtId="0" fontId="0" fillId="0" borderId="6" xfId="0" applyNumberFormat="1" applyFont="1" applyFill="1" applyBorder="1" applyAlignment="1">
      <alignment vertical="top" wrapText="1"/>
    </xf>
    <xf numFmtId="4" fontId="4" fillId="2" borderId="6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Border="1" applyAlignment="1">
      <alignment horizontal="left" vertical="top" wrapText="1"/>
    </xf>
    <xf numFmtId="4" fontId="3" fillId="3" borderId="3" xfId="0" applyNumberFormat="1" applyFont="1" applyFill="1" applyBorder="1" applyAlignment="1">
      <alignment horizontal="right" vertical="top" wrapText="1"/>
    </xf>
    <xf numFmtId="0" fontId="0" fillId="0" borderId="0" xfId="0" applyNumberFormat="1" applyFill="1" applyAlignment="1">
      <alignment horizontal="right"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1" fillId="0" borderId="0" xfId="0" applyNumberFormat="1" applyFont="1" applyFill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11" fillId="4" borderId="1" xfId="0" applyNumberFormat="1" applyFont="1" applyFill="1" applyBorder="1" applyAlignment="1">
      <alignment horizontal="left" vertical="top" wrapText="1"/>
    </xf>
    <xf numFmtId="0" fontId="11" fillId="0" borderId="1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3"/>
  <sheetViews>
    <sheetView tabSelected="1" view="pageBreakPreview" zoomScale="200" zoomScaleNormal="100" zoomScaleSheetLayoutView="200" workbookViewId="0">
      <selection activeCell="H6" sqref="H6"/>
    </sheetView>
  </sheetViews>
  <sheetFormatPr defaultRowHeight="12.75"/>
  <cols>
    <col min="1" max="1" width="41.83203125" customWidth="1"/>
    <col min="2" max="2" width="6.1640625" customWidth="1"/>
    <col min="3" max="3" width="6" customWidth="1"/>
    <col min="4" max="4" width="16" customWidth="1"/>
    <col min="5" max="6" width="8.83203125" style="14" customWidth="1"/>
    <col min="7" max="7" width="7.83203125" style="14" customWidth="1"/>
    <col min="8" max="8" width="21" customWidth="1"/>
    <col min="9" max="9" width="17.5" bestFit="1" customWidth="1"/>
  </cols>
  <sheetData>
    <row r="1" spans="1:9">
      <c r="A1" t="s">
        <v>0</v>
      </c>
    </row>
    <row r="2" spans="1:9" ht="48.6" customHeight="1">
      <c r="A2" s="85" t="s">
        <v>125</v>
      </c>
      <c r="B2" s="86"/>
      <c r="C2" s="86"/>
      <c r="D2" s="86"/>
      <c r="E2" s="86"/>
      <c r="F2" s="86"/>
      <c r="G2" s="86"/>
      <c r="H2" s="86"/>
    </row>
    <row r="3" spans="1:9" ht="34.9" customHeight="1">
      <c r="A3" s="87" t="s">
        <v>49</v>
      </c>
      <c r="B3" s="87"/>
      <c r="C3" s="87"/>
      <c r="D3" s="87"/>
      <c r="E3" s="87"/>
      <c r="F3" s="87"/>
      <c r="G3" s="87"/>
      <c r="H3" s="87"/>
    </row>
    <row r="4" spans="1:9" ht="22.5" customHeight="1">
      <c r="A4" s="1" t="s">
        <v>0</v>
      </c>
      <c r="B4" s="1" t="s">
        <v>0</v>
      </c>
      <c r="C4" s="1" t="s">
        <v>0</v>
      </c>
      <c r="D4" s="1" t="s">
        <v>0</v>
      </c>
      <c r="E4" s="15" t="s">
        <v>0</v>
      </c>
      <c r="F4" s="15"/>
      <c r="G4" s="15"/>
      <c r="H4" s="44" t="s">
        <v>86</v>
      </c>
    </row>
    <row r="5" spans="1:9" ht="71.099999999999994" customHeight="1">
      <c r="A5" s="2" t="s">
        <v>1</v>
      </c>
      <c r="B5" s="2" t="s">
        <v>2</v>
      </c>
      <c r="C5" s="2" t="s">
        <v>3</v>
      </c>
      <c r="D5" s="2" t="s">
        <v>4</v>
      </c>
      <c r="E5" s="16" t="s">
        <v>5</v>
      </c>
      <c r="F5" s="16" t="s">
        <v>126</v>
      </c>
      <c r="G5" s="16" t="s">
        <v>98</v>
      </c>
      <c r="H5" s="2" t="s">
        <v>82</v>
      </c>
    </row>
    <row r="6" spans="1:9" ht="22.7" customHeight="1">
      <c r="A6" s="3" t="s">
        <v>6</v>
      </c>
      <c r="B6" s="4" t="s">
        <v>0</v>
      </c>
      <c r="C6" s="4" t="s">
        <v>0</v>
      </c>
      <c r="D6" s="4" t="s">
        <v>0</v>
      </c>
      <c r="E6" s="17" t="s">
        <v>0</v>
      </c>
      <c r="F6" s="17"/>
      <c r="G6" s="17"/>
      <c r="H6" s="5">
        <f>H7</f>
        <v>30791455.900000002</v>
      </c>
    </row>
    <row r="7" spans="1:9" ht="14.45" customHeight="1">
      <c r="A7" s="6" t="s">
        <v>7</v>
      </c>
      <c r="B7" s="7"/>
      <c r="C7" s="7"/>
      <c r="D7" s="7"/>
      <c r="E7" s="18" t="s">
        <v>0</v>
      </c>
      <c r="F7" s="18"/>
      <c r="G7" s="18"/>
      <c r="H7" s="8">
        <f>H8+H12+H14+H21+H26+H31+H34+H39+H41+H44+H46</f>
        <v>30791455.900000002</v>
      </c>
    </row>
    <row r="8" spans="1:9" ht="57.6" customHeight="1">
      <c r="A8" s="6" t="s">
        <v>10</v>
      </c>
      <c r="B8" s="7" t="s">
        <v>8</v>
      </c>
      <c r="C8" s="7" t="s">
        <v>9</v>
      </c>
      <c r="D8" s="7" t="s">
        <v>11</v>
      </c>
      <c r="E8" s="18" t="s">
        <v>0</v>
      </c>
      <c r="F8" s="18"/>
      <c r="G8" s="18"/>
      <c r="H8" s="41">
        <f>H9</f>
        <v>1674498.13</v>
      </c>
    </row>
    <row r="9" spans="1:9" ht="14.45" customHeight="1">
      <c r="A9" s="9" t="s">
        <v>12</v>
      </c>
      <c r="B9" s="10" t="s">
        <v>8</v>
      </c>
      <c r="C9" s="10" t="s">
        <v>9</v>
      </c>
      <c r="D9" s="10" t="s">
        <v>13</v>
      </c>
      <c r="E9" s="19" t="s">
        <v>0</v>
      </c>
      <c r="F9" s="19"/>
      <c r="G9" s="19"/>
      <c r="H9" s="22">
        <f>H10+H11</f>
        <v>1674498.13</v>
      </c>
    </row>
    <row r="10" spans="1:9" ht="28.9" customHeight="1">
      <c r="A10" s="11" t="s">
        <v>14</v>
      </c>
      <c r="B10" s="12" t="s">
        <v>8</v>
      </c>
      <c r="C10" s="12" t="s">
        <v>9</v>
      </c>
      <c r="D10" s="12" t="s">
        <v>13</v>
      </c>
      <c r="E10" s="20" t="s">
        <v>15</v>
      </c>
      <c r="F10" s="20"/>
      <c r="G10" s="20"/>
      <c r="H10" s="23">
        <f>1088529+197567.88</f>
        <v>1286096.8799999999</v>
      </c>
    </row>
    <row r="11" spans="1:9" ht="43.35" customHeight="1">
      <c r="A11" s="11" t="s">
        <v>16</v>
      </c>
      <c r="B11" s="12" t="s">
        <v>8</v>
      </c>
      <c r="C11" s="12" t="s">
        <v>9</v>
      </c>
      <c r="D11" s="12" t="s">
        <v>13</v>
      </c>
      <c r="E11" s="20" t="s">
        <v>17</v>
      </c>
      <c r="F11" s="20"/>
      <c r="G11" s="20"/>
      <c r="H11" s="23">
        <f>328735.76+59665.49</f>
        <v>388401.25</v>
      </c>
    </row>
    <row r="12" spans="1:9" s="33" customFormat="1" ht="28.5" customHeight="1">
      <c r="A12" s="31" t="s">
        <v>18</v>
      </c>
      <c r="B12" s="19" t="s">
        <v>8</v>
      </c>
      <c r="C12" s="19" t="s">
        <v>19</v>
      </c>
      <c r="D12" s="19" t="s">
        <v>20</v>
      </c>
      <c r="E12" s="19"/>
      <c r="F12" s="19"/>
      <c r="G12" s="19"/>
      <c r="H12" s="40">
        <f>H13</f>
        <v>198276</v>
      </c>
    </row>
    <row r="13" spans="1:9" ht="16.5" customHeight="1">
      <c r="A13" s="11" t="s">
        <v>21</v>
      </c>
      <c r="B13" s="13" t="s">
        <v>8</v>
      </c>
      <c r="C13" s="13" t="s">
        <v>19</v>
      </c>
      <c r="D13" s="20" t="s">
        <v>20</v>
      </c>
      <c r="E13" s="20" t="s">
        <v>22</v>
      </c>
      <c r="F13" s="20"/>
      <c r="G13" s="20"/>
      <c r="H13" s="23">
        <v>198276</v>
      </c>
    </row>
    <row r="14" spans="1:9" s="33" customFormat="1" ht="14.45" customHeight="1">
      <c r="A14" s="31" t="s">
        <v>18</v>
      </c>
      <c r="B14" s="19" t="s">
        <v>8</v>
      </c>
      <c r="C14" s="19" t="s">
        <v>23</v>
      </c>
      <c r="D14" s="19" t="s">
        <v>20</v>
      </c>
      <c r="E14" s="19"/>
      <c r="F14" s="19"/>
      <c r="G14" s="19"/>
      <c r="H14" s="40">
        <f>H15+H16+H17+H18+H19+H20</f>
        <v>9139634.7699999996</v>
      </c>
    </row>
    <row r="15" spans="1:9" ht="14.45" customHeight="1">
      <c r="A15" s="11" t="s">
        <v>14</v>
      </c>
      <c r="B15" s="13" t="s">
        <v>8</v>
      </c>
      <c r="C15" s="13" t="s">
        <v>23</v>
      </c>
      <c r="D15" s="20" t="s">
        <v>20</v>
      </c>
      <c r="E15" s="20" t="s">
        <v>15</v>
      </c>
      <c r="F15" s="88"/>
      <c r="G15" s="20"/>
      <c r="H15" s="23">
        <v>3483401.25</v>
      </c>
    </row>
    <row r="16" spans="1:9" ht="14.45" customHeight="1">
      <c r="A16" s="11" t="s">
        <v>24</v>
      </c>
      <c r="B16" s="13" t="s">
        <v>8</v>
      </c>
      <c r="C16" s="13" t="s">
        <v>23</v>
      </c>
      <c r="D16" s="20" t="s">
        <v>20</v>
      </c>
      <c r="E16" s="20" t="s">
        <v>25</v>
      </c>
      <c r="F16" s="88"/>
      <c r="G16" s="20"/>
      <c r="H16" s="23">
        <v>1600000</v>
      </c>
      <c r="I16">
        <v>200000</v>
      </c>
    </row>
    <row r="17" spans="1:8" ht="14.45" customHeight="1">
      <c r="A17" s="11" t="s">
        <v>16</v>
      </c>
      <c r="B17" s="13" t="s">
        <v>8</v>
      </c>
      <c r="C17" s="13" t="s">
        <v>23</v>
      </c>
      <c r="D17" s="20" t="s">
        <v>20</v>
      </c>
      <c r="E17" s="20" t="s">
        <v>17</v>
      </c>
      <c r="F17" s="88"/>
      <c r="G17" s="20"/>
      <c r="H17" s="23">
        <v>1051987.18</v>
      </c>
    </row>
    <row r="18" spans="1:8" ht="14.45" customHeight="1">
      <c r="A18" s="11" t="s">
        <v>84</v>
      </c>
      <c r="B18" s="13" t="s">
        <v>8</v>
      </c>
      <c r="C18" s="13" t="s">
        <v>23</v>
      </c>
      <c r="D18" s="20" t="s">
        <v>20</v>
      </c>
      <c r="E18" s="20" t="s">
        <v>85</v>
      </c>
      <c r="F18" s="20"/>
      <c r="G18" s="20"/>
      <c r="H18" s="23">
        <v>1524116</v>
      </c>
    </row>
    <row r="19" spans="1:8" ht="14.45" customHeight="1">
      <c r="A19" s="11" t="s">
        <v>21</v>
      </c>
      <c r="B19" s="13" t="s">
        <v>8</v>
      </c>
      <c r="C19" s="13" t="s">
        <v>23</v>
      </c>
      <c r="D19" s="20" t="s">
        <v>20</v>
      </c>
      <c r="E19" s="20" t="s">
        <v>22</v>
      </c>
      <c r="F19" s="20"/>
      <c r="G19" s="20"/>
      <c r="H19" s="23">
        <v>1474030.34</v>
      </c>
    </row>
    <row r="20" spans="1:8" ht="14.45" customHeight="1">
      <c r="A20" s="27" t="s">
        <v>51</v>
      </c>
      <c r="B20" s="13" t="s">
        <v>8</v>
      </c>
      <c r="C20" s="13" t="s">
        <v>23</v>
      </c>
      <c r="D20" s="20" t="s">
        <v>20</v>
      </c>
      <c r="E20" s="13" t="s">
        <v>52</v>
      </c>
      <c r="F20" s="13"/>
      <c r="G20" s="13"/>
      <c r="H20" s="23">
        <v>6100</v>
      </c>
    </row>
    <row r="21" spans="1:8" ht="28.9" customHeight="1">
      <c r="A21" s="9" t="s">
        <v>27</v>
      </c>
      <c r="B21" s="10" t="s">
        <v>8</v>
      </c>
      <c r="C21" s="10" t="s">
        <v>26</v>
      </c>
      <c r="D21" s="10" t="s">
        <v>28</v>
      </c>
      <c r="E21" s="19" t="s">
        <v>0</v>
      </c>
      <c r="F21" s="19"/>
      <c r="G21" s="19"/>
      <c r="H21" s="40">
        <f>H22+H23+H24+H25</f>
        <v>7679085.2400000002</v>
      </c>
    </row>
    <row r="22" spans="1:8" ht="43.5" customHeight="1">
      <c r="A22" s="45" t="s">
        <v>92</v>
      </c>
      <c r="B22" s="13" t="s">
        <v>8</v>
      </c>
      <c r="C22" s="13">
        <v>13</v>
      </c>
      <c r="D22" s="13" t="s">
        <v>90</v>
      </c>
      <c r="E22" s="13" t="s">
        <v>91</v>
      </c>
      <c r="F22" s="13"/>
      <c r="G22" s="13"/>
      <c r="H22" s="40">
        <v>3500000</v>
      </c>
    </row>
    <row r="23" spans="1:8" ht="14.45" customHeight="1">
      <c r="A23" s="27" t="s">
        <v>21</v>
      </c>
      <c r="B23" s="12" t="s">
        <v>8</v>
      </c>
      <c r="C23" s="12" t="s">
        <v>26</v>
      </c>
      <c r="D23" s="12" t="s">
        <v>28</v>
      </c>
      <c r="E23" s="20" t="s">
        <v>22</v>
      </c>
      <c r="F23" s="20"/>
      <c r="G23" s="20"/>
      <c r="H23" s="25">
        <f>796267.21+450000+200000+1082892+163537.23+198276+252008.8+793104</f>
        <v>3936085.2399999998</v>
      </c>
    </row>
    <row r="24" spans="1:8" ht="14.45" customHeight="1">
      <c r="A24" s="11" t="s">
        <v>31</v>
      </c>
      <c r="B24" s="13" t="s">
        <v>8</v>
      </c>
      <c r="C24" s="20">
        <v>13</v>
      </c>
      <c r="D24" s="12" t="s">
        <v>28</v>
      </c>
      <c r="E24" s="13" t="s">
        <v>30</v>
      </c>
      <c r="F24" s="13" t="s">
        <v>116</v>
      </c>
      <c r="G24" s="13" t="s">
        <v>117</v>
      </c>
      <c r="H24" s="75">
        <v>8000</v>
      </c>
    </row>
    <row r="25" spans="1:8" ht="14.45" customHeight="1">
      <c r="A25" s="11" t="s">
        <v>31</v>
      </c>
      <c r="B25" s="12" t="s">
        <v>8</v>
      </c>
      <c r="C25" s="12" t="s">
        <v>26</v>
      </c>
      <c r="D25" s="12" t="s">
        <v>28</v>
      </c>
      <c r="E25" s="20" t="s">
        <v>32</v>
      </c>
      <c r="F25" s="13" t="s">
        <v>116</v>
      </c>
      <c r="G25" s="13" t="s">
        <v>117</v>
      </c>
      <c r="H25" s="52">
        <f>200000+35000</f>
        <v>235000</v>
      </c>
    </row>
    <row r="26" spans="1:8" ht="14.45" customHeight="1">
      <c r="A26" s="70" t="s">
        <v>34</v>
      </c>
      <c r="B26" s="71"/>
      <c r="C26" s="71"/>
      <c r="D26" s="72"/>
      <c r="E26" s="71"/>
      <c r="F26" s="71"/>
      <c r="G26" s="73"/>
      <c r="H26" s="84">
        <f>H27+H28+H29+H30</f>
        <v>501100</v>
      </c>
    </row>
    <row r="27" spans="1:8" ht="14.45" customHeight="1">
      <c r="A27" s="74" t="s">
        <v>14</v>
      </c>
      <c r="B27" s="64" t="s">
        <v>9</v>
      </c>
      <c r="C27" s="64" t="s">
        <v>19</v>
      </c>
      <c r="D27" s="65" t="s">
        <v>110</v>
      </c>
      <c r="E27" s="65" t="s">
        <v>15</v>
      </c>
      <c r="F27" s="65">
        <v>211</v>
      </c>
      <c r="G27" s="65" t="s">
        <v>111</v>
      </c>
      <c r="H27" s="69">
        <v>324000</v>
      </c>
    </row>
    <row r="28" spans="1:8" ht="14.45" customHeight="1">
      <c r="A28" s="66" t="s">
        <v>114</v>
      </c>
      <c r="B28" s="64" t="s">
        <v>9</v>
      </c>
      <c r="C28" s="64" t="s">
        <v>19</v>
      </c>
      <c r="D28" s="65" t="s">
        <v>110</v>
      </c>
      <c r="E28" s="65" t="s">
        <v>25</v>
      </c>
      <c r="F28" s="65">
        <v>212</v>
      </c>
      <c r="G28" s="54" t="s">
        <v>112</v>
      </c>
      <c r="H28" s="55">
        <v>49252</v>
      </c>
    </row>
    <row r="29" spans="1:8" ht="14.45" customHeight="1">
      <c r="A29" s="63" t="s">
        <v>115</v>
      </c>
      <c r="B29" s="64" t="s">
        <v>9</v>
      </c>
      <c r="C29" s="64" t="s">
        <v>19</v>
      </c>
      <c r="D29" s="65" t="s">
        <v>110</v>
      </c>
      <c r="E29" s="65" t="s">
        <v>25</v>
      </c>
      <c r="F29" s="65">
        <v>212</v>
      </c>
      <c r="G29" s="54" t="s">
        <v>113</v>
      </c>
      <c r="H29" s="55">
        <v>30000</v>
      </c>
    </row>
    <row r="30" spans="1:8" ht="14.45" customHeight="1">
      <c r="A30" s="66" t="s">
        <v>16</v>
      </c>
      <c r="B30" s="64" t="s">
        <v>9</v>
      </c>
      <c r="C30" s="64" t="s">
        <v>19</v>
      </c>
      <c r="D30" s="65" t="s">
        <v>110</v>
      </c>
      <c r="E30" s="65" t="s">
        <v>17</v>
      </c>
      <c r="F30" s="65">
        <v>213</v>
      </c>
      <c r="G30" s="65" t="s">
        <v>111</v>
      </c>
      <c r="H30" s="55">
        <f>H27*30.2%</f>
        <v>97848</v>
      </c>
    </row>
    <row r="31" spans="1:8" s="33" customFormat="1" ht="24.75" customHeight="1">
      <c r="A31" s="67" t="s">
        <v>106</v>
      </c>
      <c r="B31" s="58" t="s">
        <v>19</v>
      </c>
      <c r="C31" s="58" t="s">
        <v>61</v>
      </c>
      <c r="D31" s="76" t="s">
        <v>107</v>
      </c>
      <c r="E31" s="58" t="s">
        <v>108</v>
      </c>
      <c r="F31" s="58"/>
      <c r="G31" s="58"/>
      <c r="H31" s="56">
        <f>H32+H33</f>
        <v>115137</v>
      </c>
    </row>
    <row r="32" spans="1:8" ht="14.45" customHeight="1">
      <c r="A32" s="66" t="s">
        <v>109</v>
      </c>
      <c r="B32" s="64" t="s">
        <v>19</v>
      </c>
      <c r="C32" s="64" t="s">
        <v>23</v>
      </c>
      <c r="D32" s="65" t="s">
        <v>105</v>
      </c>
      <c r="E32" s="65">
        <v>244</v>
      </c>
      <c r="F32" s="65">
        <v>226</v>
      </c>
      <c r="G32" s="65" t="s">
        <v>102</v>
      </c>
      <c r="H32" s="68">
        <v>8373</v>
      </c>
    </row>
    <row r="33" spans="1:8" ht="14.45" customHeight="1">
      <c r="A33" s="66" t="s">
        <v>122</v>
      </c>
      <c r="B33" s="64" t="s">
        <v>19</v>
      </c>
      <c r="C33" s="64" t="s">
        <v>54</v>
      </c>
      <c r="D33" s="65">
        <v>9020010030</v>
      </c>
      <c r="E33" s="65">
        <v>244</v>
      </c>
      <c r="F33" s="65">
        <v>226</v>
      </c>
      <c r="G33" s="65">
        <v>1140</v>
      </c>
      <c r="H33" s="68">
        <v>106764</v>
      </c>
    </row>
    <row r="34" spans="1:8" s="33" customFormat="1" ht="14.45" customHeight="1">
      <c r="A34" s="67" t="s">
        <v>103</v>
      </c>
      <c r="B34" s="58" t="s">
        <v>23</v>
      </c>
      <c r="C34" s="58" t="s">
        <v>61</v>
      </c>
      <c r="D34" s="76"/>
      <c r="E34" s="58"/>
      <c r="F34" s="58"/>
      <c r="G34" s="58"/>
      <c r="H34" s="56">
        <f>H35+H36+H37+H38</f>
        <v>10849207.620000001</v>
      </c>
    </row>
    <row r="35" spans="1:8" ht="28.5" customHeight="1">
      <c r="A35" s="77" t="s">
        <v>104</v>
      </c>
      <c r="B35" s="78" t="s">
        <v>23</v>
      </c>
      <c r="C35" s="78" t="s">
        <v>45</v>
      </c>
      <c r="D35" s="79" t="s">
        <v>101</v>
      </c>
      <c r="E35" s="79">
        <v>244</v>
      </c>
      <c r="F35" s="79">
        <v>226</v>
      </c>
      <c r="G35" s="77" t="s">
        <v>102</v>
      </c>
      <c r="H35" s="80">
        <v>58560</v>
      </c>
    </row>
    <row r="36" spans="1:8" ht="15" customHeight="1">
      <c r="A36" s="90" t="s">
        <v>133</v>
      </c>
      <c r="B36" s="64" t="s">
        <v>23</v>
      </c>
      <c r="C36" s="64" t="s">
        <v>54</v>
      </c>
      <c r="D36" s="64" t="s">
        <v>129</v>
      </c>
      <c r="E36" s="64" t="s">
        <v>22</v>
      </c>
      <c r="F36" s="64" t="s">
        <v>124</v>
      </c>
      <c r="G36" s="83"/>
      <c r="H36" s="68">
        <v>10306770</v>
      </c>
    </row>
    <row r="37" spans="1:8" ht="14.45" customHeight="1">
      <c r="A37" s="81" t="s">
        <v>14</v>
      </c>
      <c r="B37" s="60" t="s">
        <v>23</v>
      </c>
      <c r="C37" s="60" t="s">
        <v>120</v>
      </c>
      <c r="D37" s="61">
        <v>9950091002</v>
      </c>
      <c r="E37" s="62" t="s">
        <v>15</v>
      </c>
      <c r="F37" s="62" t="s">
        <v>127</v>
      </c>
      <c r="G37" s="62"/>
      <c r="H37" s="82">
        <v>371641.8</v>
      </c>
    </row>
    <row r="38" spans="1:8" ht="51.75" customHeight="1">
      <c r="A38" s="27" t="s">
        <v>121</v>
      </c>
      <c r="B38" s="60" t="s">
        <v>23</v>
      </c>
      <c r="C38" s="60" t="s">
        <v>120</v>
      </c>
      <c r="D38" s="61">
        <v>9950091002</v>
      </c>
      <c r="E38" s="62" t="s">
        <v>17</v>
      </c>
      <c r="F38" s="21" t="s">
        <v>128</v>
      </c>
      <c r="G38" s="21"/>
      <c r="H38" s="25">
        <v>112235.82</v>
      </c>
    </row>
    <row r="39" spans="1:8" ht="10.5" customHeight="1">
      <c r="A39" s="89" t="s">
        <v>134</v>
      </c>
      <c r="B39" s="60" t="s">
        <v>45</v>
      </c>
      <c r="C39" s="60" t="s">
        <v>61</v>
      </c>
      <c r="D39" s="61"/>
      <c r="E39" s="62"/>
      <c r="F39" s="21"/>
      <c r="G39" s="21"/>
      <c r="H39" s="25">
        <v>62000</v>
      </c>
    </row>
    <row r="40" spans="1:8" ht="14.25" customHeight="1">
      <c r="A40" s="89" t="s">
        <v>135</v>
      </c>
      <c r="B40" s="60" t="s">
        <v>45</v>
      </c>
      <c r="C40" s="60" t="s">
        <v>19</v>
      </c>
      <c r="D40" s="61" t="s">
        <v>130</v>
      </c>
      <c r="E40" s="62" t="s">
        <v>22</v>
      </c>
      <c r="F40" s="21" t="s">
        <v>123</v>
      </c>
      <c r="G40" s="21"/>
      <c r="H40" s="25">
        <v>62000</v>
      </c>
    </row>
    <row r="41" spans="1:8" ht="14.45" customHeight="1">
      <c r="A41" s="31" t="s">
        <v>83</v>
      </c>
      <c r="B41" s="19" t="s">
        <v>67</v>
      </c>
      <c r="C41" s="19" t="s">
        <v>61</v>
      </c>
      <c r="D41" s="19"/>
      <c r="E41" s="32"/>
      <c r="F41" s="32"/>
      <c r="G41" s="32"/>
      <c r="H41" s="40">
        <f>H42</f>
        <v>41000</v>
      </c>
    </row>
    <row r="42" spans="1:8" s="37" customFormat="1" ht="14.45" customHeight="1">
      <c r="A42" s="38" t="s">
        <v>66</v>
      </c>
      <c r="B42" s="13" t="s">
        <v>67</v>
      </c>
      <c r="C42" s="13" t="s">
        <v>8</v>
      </c>
      <c r="D42" s="13" t="s">
        <v>46</v>
      </c>
      <c r="E42" s="21"/>
      <c r="F42" s="21"/>
      <c r="G42" s="21"/>
      <c r="H42" s="25">
        <f>H43</f>
        <v>41000</v>
      </c>
    </row>
    <row r="43" spans="1:8" ht="14.45" customHeight="1">
      <c r="A43" s="38" t="s">
        <v>68</v>
      </c>
      <c r="B43" s="13" t="s">
        <v>67</v>
      </c>
      <c r="C43" s="13" t="s">
        <v>8</v>
      </c>
      <c r="D43" s="13" t="s">
        <v>131</v>
      </c>
      <c r="E43" s="21" t="s">
        <v>69</v>
      </c>
      <c r="F43" s="21"/>
      <c r="G43" s="21" t="s">
        <v>99</v>
      </c>
      <c r="H43" s="23">
        <v>41000</v>
      </c>
    </row>
    <row r="44" spans="1:8" s="33" customFormat="1" ht="14.45" customHeight="1">
      <c r="A44" s="35" t="s">
        <v>78</v>
      </c>
      <c r="B44" s="19" t="s">
        <v>26</v>
      </c>
      <c r="C44" s="19" t="s">
        <v>61</v>
      </c>
      <c r="D44" s="19"/>
      <c r="E44" s="32"/>
      <c r="F44" s="32"/>
      <c r="G44" s="32"/>
      <c r="H44" s="40">
        <f>H45</f>
        <v>40155.949999999997</v>
      </c>
    </row>
    <row r="45" spans="1:8" ht="14.45" customHeight="1">
      <c r="A45" s="49" t="s">
        <v>79</v>
      </c>
      <c r="B45" s="50" t="s">
        <v>26</v>
      </c>
      <c r="C45" s="50" t="s">
        <v>8</v>
      </c>
      <c r="D45" s="50" t="s">
        <v>80</v>
      </c>
      <c r="E45" s="51" t="s">
        <v>81</v>
      </c>
      <c r="F45" s="51"/>
      <c r="G45" s="51" t="s">
        <v>100</v>
      </c>
      <c r="H45" s="52">
        <v>40155.949999999997</v>
      </c>
    </row>
    <row r="46" spans="1:8" s="33" customFormat="1" ht="14.45" customHeight="1">
      <c r="A46" s="57" t="s">
        <v>38</v>
      </c>
      <c r="B46" s="58" t="s">
        <v>39</v>
      </c>
      <c r="C46" s="58" t="s">
        <v>19</v>
      </c>
      <c r="D46" s="58" t="s">
        <v>40</v>
      </c>
      <c r="E46" s="58"/>
      <c r="F46" s="58"/>
      <c r="G46" s="58"/>
      <c r="H46" s="56">
        <f>H48</f>
        <v>491361.19</v>
      </c>
    </row>
    <row r="47" spans="1:8" ht="14.45" customHeight="1">
      <c r="A47" s="53" t="s">
        <v>41</v>
      </c>
      <c r="B47" s="54" t="s">
        <v>39</v>
      </c>
      <c r="C47" s="54" t="s">
        <v>19</v>
      </c>
      <c r="D47" s="54" t="s">
        <v>97</v>
      </c>
      <c r="E47" s="54"/>
      <c r="F47" s="54"/>
      <c r="G47" s="54"/>
      <c r="H47" s="55">
        <f>H48</f>
        <v>491361.19</v>
      </c>
    </row>
    <row r="48" spans="1:8" ht="14.45" customHeight="1">
      <c r="A48" s="53" t="s">
        <v>43</v>
      </c>
      <c r="B48" s="54" t="s">
        <v>39</v>
      </c>
      <c r="C48" s="54" t="s">
        <v>19</v>
      </c>
      <c r="D48" s="54" t="s">
        <v>97</v>
      </c>
      <c r="E48" s="54" t="s">
        <v>44</v>
      </c>
      <c r="F48" s="54"/>
      <c r="G48" s="54"/>
      <c r="H48" s="55">
        <f>H49+H50+H51+H52</f>
        <v>491361.19</v>
      </c>
    </row>
    <row r="49" spans="1:8" ht="14.45" customHeight="1">
      <c r="A49" s="53" t="s">
        <v>93</v>
      </c>
      <c r="B49" s="54" t="s">
        <v>39</v>
      </c>
      <c r="C49" s="54" t="s">
        <v>19</v>
      </c>
      <c r="D49" s="54" t="s">
        <v>96</v>
      </c>
      <c r="E49" s="54" t="s">
        <v>44</v>
      </c>
      <c r="F49" s="54"/>
      <c r="G49" s="54"/>
      <c r="H49" s="55">
        <v>132353.20000000001</v>
      </c>
    </row>
    <row r="50" spans="1:8" ht="14.45" customHeight="1">
      <c r="A50" s="53" t="s">
        <v>94</v>
      </c>
      <c r="B50" s="54" t="s">
        <v>39</v>
      </c>
      <c r="C50" s="54" t="s">
        <v>19</v>
      </c>
      <c r="D50" s="54" t="s">
        <v>96</v>
      </c>
      <c r="E50" s="54" t="s">
        <v>44</v>
      </c>
      <c r="F50" s="54"/>
      <c r="G50" s="54" t="s">
        <v>118</v>
      </c>
      <c r="H50" s="55">
        <v>77876</v>
      </c>
    </row>
    <row r="51" spans="1:8" ht="14.45" customHeight="1">
      <c r="A51" s="53" t="s">
        <v>95</v>
      </c>
      <c r="B51" s="54" t="s">
        <v>39</v>
      </c>
      <c r="C51" s="54" t="s">
        <v>19</v>
      </c>
      <c r="D51" s="54" t="s">
        <v>96</v>
      </c>
      <c r="E51" s="54" t="s">
        <v>44</v>
      </c>
      <c r="F51" s="54"/>
      <c r="G51" s="54" t="s">
        <v>118</v>
      </c>
      <c r="H51" s="55">
        <v>81131.990000000005</v>
      </c>
    </row>
    <row r="52" spans="1:8" ht="14.45" customHeight="1">
      <c r="A52" s="53" t="s">
        <v>119</v>
      </c>
      <c r="B52" s="54" t="s">
        <v>39</v>
      </c>
      <c r="C52" s="54" t="s">
        <v>19</v>
      </c>
      <c r="D52" s="54" t="s">
        <v>132</v>
      </c>
      <c r="E52" s="54" t="s">
        <v>44</v>
      </c>
      <c r="F52" s="54"/>
      <c r="G52" s="54" t="s">
        <v>118</v>
      </c>
      <c r="H52" s="55">
        <v>200000</v>
      </c>
    </row>
    <row r="53" spans="1:8" ht="14.45" customHeight="1">
      <c r="A53" s="46"/>
      <c r="B53" s="47"/>
      <c r="C53" s="47"/>
      <c r="D53" s="47"/>
      <c r="E53" s="47"/>
      <c r="F53" s="47"/>
      <c r="G53" s="47"/>
      <c r="H53" s="48"/>
    </row>
  </sheetData>
  <mergeCells count="2">
    <mergeCell ref="A2:H2"/>
    <mergeCell ref="A3:H3"/>
  </mergeCells>
  <pageMargins left="0.78740157480314965" right="0.39370078740157483" top="0.39370078740157483" bottom="0.39370078740157483" header="0.31496062992125984" footer="0.31496062992125984"/>
  <pageSetup paperSize="9" scale="85" orientation="portrait" r:id="rId1"/>
  <headerFooter>
    <oddFooter>&amp;C&amp;P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58"/>
  <sheetViews>
    <sheetView topLeftCell="A16" workbookViewId="0">
      <selection activeCell="A27" sqref="A27:A29"/>
    </sheetView>
  </sheetViews>
  <sheetFormatPr defaultRowHeight="12.75"/>
  <cols>
    <col min="1" max="1" width="59" customWidth="1"/>
    <col min="2" max="2" width="6.1640625" customWidth="1"/>
    <col min="3" max="3" width="6" customWidth="1"/>
    <col min="4" max="4" width="15.1640625" customWidth="1"/>
    <col min="5" max="5" width="11.5" style="14" customWidth="1"/>
    <col min="6" max="6" width="21" customWidth="1"/>
    <col min="7" max="7" width="15.5" bestFit="1" customWidth="1"/>
  </cols>
  <sheetData>
    <row r="1" spans="1:6">
      <c r="A1" t="s">
        <v>0</v>
      </c>
    </row>
    <row r="2" spans="1:6" ht="48.6" customHeight="1">
      <c r="A2" s="85" t="s">
        <v>48</v>
      </c>
      <c r="B2" s="86"/>
      <c r="C2" s="86"/>
      <c r="D2" s="86"/>
      <c r="E2" s="86"/>
      <c r="F2" s="86"/>
    </row>
    <row r="3" spans="1:6" ht="34.9" customHeight="1">
      <c r="A3" s="87" t="s">
        <v>49</v>
      </c>
      <c r="B3" s="87"/>
      <c r="C3" s="87"/>
      <c r="D3" s="87"/>
      <c r="E3" s="87"/>
      <c r="F3" s="87"/>
    </row>
    <row r="4" spans="1:6" ht="22.5" customHeight="1">
      <c r="A4" s="1" t="s">
        <v>0</v>
      </c>
      <c r="B4" s="1" t="s">
        <v>0</v>
      </c>
      <c r="C4" s="1" t="s">
        <v>0</v>
      </c>
      <c r="D4" s="1" t="s">
        <v>0</v>
      </c>
      <c r="E4" s="15" t="s">
        <v>0</v>
      </c>
      <c r="F4" s="43" t="s">
        <v>50</v>
      </c>
    </row>
    <row r="5" spans="1:6" ht="71.099999999999994" customHeight="1">
      <c r="A5" s="2" t="s">
        <v>1</v>
      </c>
      <c r="B5" s="2" t="s">
        <v>2</v>
      </c>
      <c r="C5" s="2" t="s">
        <v>3</v>
      </c>
      <c r="D5" s="2" t="s">
        <v>4</v>
      </c>
      <c r="E5" s="16" t="s">
        <v>5</v>
      </c>
      <c r="F5" s="2" t="s">
        <v>82</v>
      </c>
    </row>
    <row r="6" spans="1:6" ht="22.7" customHeight="1">
      <c r="A6" s="3" t="s">
        <v>6</v>
      </c>
      <c r="B6" s="4" t="s">
        <v>0</v>
      </c>
      <c r="C6" s="4" t="s">
        <v>0</v>
      </c>
      <c r="D6" s="4" t="s">
        <v>0</v>
      </c>
      <c r="E6" s="17" t="s">
        <v>0</v>
      </c>
      <c r="F6" s="5">
        <f>F7</f>
        <v>17435439.619999997</v>
      </c>
    </row>
    <row r="7" spans="1:6" ht="14.45" customHeight="1">
      <c r="A7" s="6" t="s">
        <v>7</v>
      </c>
      <c r="B7" s="7"/>
      <c r="C7" s="7"/>
      <c r="D7" s="7"/>
      <c r="E7" s="18" t="s">
        <v>0</v>
      </c>
      <c r="F7" s="8">
        <f>F8+F13+F15+F22+F32+F35+F38+F40+F43+F48+F51</f>
        <v>17435439.619999997</v>
      </c>
    </row>
    <row r="8" spans="1:6" ht="57.6" customHeight="1">
      <c r="A8" s="6" t="s">
        <v>10</v>
      </c>
      <c r="B8" s="7" t="s">
        <v>8</v>
      </c>
      <c r="C8" s="7" t="s">
        <v>9</v>
      </c>
      <c r="D8" s="7" t="s">
        <v>11</v>
      </c>
      <c r="E8" s="18" t="s">
        <v>0</v>
      </c>
      <c r="F8" s="41">
        <f>F9</f>
        <v>1646419.79</v>
      </c>
    </row>
    <row r="9" spans="1:6" ht="14.45" customHeight="1">
      <c r="A9" s="9" t="s">
        <v>12</v>
      </c>
      <c r="B9" s="10" t="s">
        <v>8</v>
      </c>
      <c r="C9" s="10" t="s">
        <v>9</v>
      </c>
      <c r="D9" s="10" t="s">
        <v>13</v>
      </c>
      <c r="E9" s="19" t="s">
        <v>0</v>
      </c>
      <c r="F9" s="22">
        <f>F10+F11+F12</f>
        <v>1646419.79</v>
      </c>
    </row>
    <row r="10" spans="1:6" ht="28.9" customHeight="1">
      <c r="A10" s="11" t="s">
        <v>14</v>
      </c>
      <c r="B10" s="12" t="s">
        <v>8</v>
      </c>
      <c r="C10" s="12" t="s">
        <v>9</v>
      </c>
      <c r="D10" s="12" t="s">
        <v>13</v>
      </c>
      <c r="E10" s="20" t="s">
        <v>15</v>
      </c>
      <c r="F10" s="23">
        <v>1110921.5</v>
      </c>
    </row>
    <row r="11" spans="1:6" ht="28.9" customHeight="1">
      <c r="A11" s="11" t="s">
        <v>24</v>
      </c>
      <c r="B11" s="13" t="s">
        <v>8</v>
      </c>
      <c r="C11" s="13" t="s">
        <v>9</v>
      </c>
      <c r="D11" s="13" t="s">
        <v>13</v>
      </c>
      <c r="E11" s="13" t="s">
        <v>25</v>
      </c>
      <c r="F11" s="23">
        <v>200000</v>
      </c>
    </row>
    <row r="12" spans="1:6" ht="43.35" customHeight="1">
      <c r="A12" s="11" t="s">
        <v>16</v>
      </c>
      <c r="B12" s="12" t="s">
        <v>8</v>
      </c>
      <c r="C12" s="12" t="s">
        <v>9</v>
      </c>
      <c r="D12" s="12" t="s">
        <v>13</v>
      </c>
      <c r="E12" s="20" t="s">
        <v>17</v>
      </c>
      <c r="F12" s="23">
        <v>335498.28999999998</v>
      </c>
    </row>
    <row r="13" spans="1:6" ht="14.45" customHeight="1">
      <c r="A13" s="9" t="s">
        <v>18</v>
      </c>
      <c r="B13" s="10" t="s">
        <v>8</v>
      </c>
      <c r="C13" s="10" t="s">
        <v>19</v>
      </c>
      <c r="D13" s="10" t="s">
        <v>20</v>
      </c>
      <c r="E13" s="19" t="s">
        <v>0</v>
      </c>
      <c r="F13" s="40">
        <f>F14</f>
        <v>198276</v>
      </c>
    </row>
    <row r="14" spans="1:6" ht="14.45" customHeight="1">
      <c r="A14" s="11" t="s">
        <v>21</v>
      </c>
      <c r="B14" s="12" t="s">
        <v>8</v>
      </c>
      <c r="C14" s="12" t="s">
        <v>19</v>
      </c>
      <c r="D14" s="12" t="s">
        <v>20</v>
      </c>
      <c r="E14" s="20" t="s">
        <v>22</v>
      </c>
      <c r="F14" s="23">
        <v>198276</v>
      </c>
    </row>
    <row r="15" spans="1:6" s="33" customFormat="1" ht="14.45" customHeight="1">
      <c r="A15" s="31" t="s">
        <v>18</v>
      </c>
      <c r="B15" s="19" t="s">
        <v>8</v>
      </c>
      <c r="C15" s="19" t="s">
        <v>23</v>
      </c>
      <c r="D15" s="19" t="s">
        <v>20</v>
      </c>
      <c r="E15" s="19"/>
      <c r="F15" s="40">
        <f>F16+F17+F18+F19+F20+F21</f>
        <v>6884117.2699999996</v>
      </c>
    </row>
    <row r="16" spans="1:6" ht="14.45" customHeight="1">
      <c r="A16" s="11" t="s">
        <v>14</v>
      </c>
      <c r="B16" s="13" t="s">
        <v>8</v>
      </c>
      <c r="C16" s="13" t="s">
        <v>23</v>
      </c>
      <c r="D16" s="20" t="s">
        <v>20</v>
      </c>
      <c r="E16" s="20" t="s">
        <v>15</v>
      </c>
      <c r="F16" s="23">
        <v>3483401.25</v>
      </c>
    </row>
    <row r="17" spans="1:6" ht="14.45" customHeight="1">
      <c r="A17" s="11" t="s">
        <v>24</v>
      </c>
      <c r="B17" s="13" t="s">
        <v>8</v>
      </c>
      <c r="C17" s="13" t="s">
        <v>23</v>
      </c>
      <c r="D17" s="20" t="s">
        <v>20</v>
      </c>
      <c r="E17" s="20" t="s">
        <v>25</v>
      </c>
      <c r="F17" s="23">
        <v>900000</v>
      </c>
    </row>
    <row r="18" spans="1:6" ht="14.45" customHeight="1">
      <c r="A18" s="11" t="s">
        <v>16</v>
      </c>
      <c r="B18" s="13" t="s">
        <v>8</v>
      </c>
      <c r="C18" s="13" t="s">
        <v>23</v>
      </c>
      <c r="D18" s="20" t="s">
        <v>20</v>
      </c>
      <c r="E18" s="20" t="s">
        <v>17</v>
      </c>
      <c r="F18" s="23">
        <v>1051987.18</v>
      </c>
    </row>
    <row r="19" spans="1:6" ht="14.45" customHeight="1">
      <c r="A19" s="11" t="s">
        <v>84</v>
      </c>
      <c r="B19" s="13" t="s">
        <v>8</v>
      </c>
      <c r="C19" s="13" t="s">
        <v>23</v>
      </c>
      <c r="D19" s="20" t="s">
        <v>20</v>
      </c>
      <c r="E19" s="20" t="s">
        <v>85</v>
      </c>
      <c r="F19" s="23">
        <v>698384</v>
      </c>
    </row>
    <row r="20" spans="1:6" ht="14.45" customHeight="1">
      <c r="A20" s="11" t="s">
        <v>21</v>
      </c>
      <c r="B20" s="13" t="s">
        <v>8</v>
      </c>
      <c r="C20" s="13" t="s">
        <v>23</v>
      </c>
      <c r="D20" s="20" t="s">
        <v>20</v>
      </c>
      <c r="E20" s="20" t="s">
        <v>22</v>
      </c>
      <c r="F20" s="23">
        <v>744244.84</v>
      </c>
    </row>
    <row r="21" spans="1:6" ht="14.45" customHeight="1">
      <c r="A21" s="27" t="s">
        <v>51</v>
      </c>
      <c r="B21" s="13" t="s">
        <v>8</v>
      </c>
      <c r="C21" s="13" t="s">
        <v>23</v>
      </c>
      <c r="D21" s="20" t="s">
        <v>20</v>
      </c>
      <c r="E21" s="13" t="s">
        <v>52</v>
      </c>
      <c r="F21" s="23">
        <v>6100</v>
      </c>
    </row>
    <row r="22" spans="1:6" ht="28.9" customHeight="1">
      <c r="A22" s="9" t="s">
        <v>27</v>
      </c>
      <c r="B22" s="10" t="s">
        <v>8</v>
      </c>
      <c r="C22" s="10" t="s">
        <v>26</v>
      </c>
      <c r="D22" s="10" t="s">
        <v>28</v>
      </c>
      <c r="E22" s="19" t="s">
        <v>0</v>
      </c>
      <c r="F22" s="40">
        <f>F23+F25+F26</f>
        <v>3168494.23</v>
      </c>
    </row>
    <row r="23" spans="1:6" ht="14.45" customHeight="1">
      <c r="A23" s="11" t="s">
        <v>21</v>
      </c>
      <c r="B23" s="12" t="s">
        <v>8</v>
      </c>
      <c r="C23" s="12" t="s">
        <v>26</v>
      </c>
      <c r="D23" s="12" t="s">
        <v>28</v>
      </c>
      <c r="E23" s="20" t="s">
        <v>22</v>
      </c>
      <c r="F23" s="25">
        <v>2923430.23</v>
      </c>
    </row>
    <row r="24" spans="1:6" ht="14.45" customHeight="1">
      <c r="A24" s="11" t="s">
        <v>29</v>
      </c>
      <c r="B24" s="12" t="s">
        <v>8</v>
      </c>
      <c r="C24" s="12" t="s">
        <v>26</v>
      </c>
      <c r="D24" s="12" t="s">
        <v>28</v>
      </c>
      <c r="E24" s="20" t="s">
        <v>30</v>
      </c>
      <c r="F24" s="23"/>
    </row>
    <row r="25" spans="1:6" ht="14.45" customHeight="1">
      <c r="A25" s="11" t="s">
        <v>31</v>
      </c>
      <c r="B25" s="12" t="s">
        <v>8</v>
      </c>
      <c r="C25" s="12" t="s">
        <v>26</v>
      </c>
      <c r="D25" s="12" t="s">
        <v>28</v>
      </c>
      <c r="E25" s="20" t="s">
        <v>32</v>
      </c>
      <c r="F25" s="23">
        <v>20000</v>
      </c>
    </row>
    <row r="26" spans="1:6" ht="14.45" customHeight="1">
      <c r="A26" s="27" t="s">
        <v>51</v>
      </c>
      <c r="B26" s="13" t="s">
        <v>8</v>
      </c>
      <c r="C26" s="13" t="s">
        <v>26</v>
      </c>
      <c r="D26" s="28" t="s">
        <v>28</v>
      </c>
      <c r="E26" s="13" t="s">
        <v>52</v>
      </c>
      <c r="F26" s="23">
        <v>225064</v>
      </c>
    </row>
    <row r="27" spans="1:6" ht="43.35" customHeight="1">
      <c r="A27" s="9" t="s">
        <v>34</v>
      </c>
      <c r="B27" s="10" t="s">
        <v>9</v>
      </c>
      <c r="C27" s="10" t="s">
        <v>19</v>
      </c>
      <c r="D27" s="10" t="s">
        <v>35</v>
      </c>
      <c r="E27" s="19" t="s">
        <v>0</v>
      </c>
      <c r="F27" s="22">
        <f>F28+F29</f>
        <v>0</v>
      </c>
    </row>
    <row r="28" spans="1:6" ht="28.9" customHeight="1">
      <c r="A28" s="11" t="s">
        <v>14</v>
      </c>
      <c r="B28" s="12" t="s">
        <v>9</v>
      </c>
      <c r="C28" s="12" t="s">
        <v>19</v>
      </c>
      <c r="D28" s="12" t="s">
        <v>35</v>
      </c>
      <c r="E28" s="20" t="s">
        <v>15</v>
      </c>
      <c r="F28" s="23">
        <v>0</v>
      </c>
    </row>
    <row r="29" spans="1:6" ht="43.35" customHeight="1">
      <c r="A29" s="27" t="s">
        <v>16</v>
      </c>
      <c r="B29" s="12" t="s">
        <v>9</v>
      </c>
      <c r="C29" s="12" t="s">
        <v>19</v>
      </c>
      <c r="D29" s="12" t="s">
        <v>35</v>
      </c>
      <c r="E29" s="20" t="s">
        <v>17</v>
      </c>
      <c r="F29" s="23">
        <v>0</v>
      </c>
    </row>
    <row r="30" spans="1:6" ht="43.35" customHeight="1">
      <c r="A30" s="9" t="s">
        <v>36</v>
      </c>
      <c r="B30" s="10" t="s">
        <v>19</v>
      </c>
      <c r="C30" s="10" t="s">
        <v>23</v>
      </c>
      <c r="D30" s="10" t="s">
        <v>37</v>
      </c>
      <c r="E30" s="19" t="s">
        <v>0</v>
      </c>
      <c r="F30" s="22">
        <f>F31</f>
        <v>0</v>
      </c>
    </row>
    <row r="31" spans="1:6" ht="14.45" customHeight="1">
      <c r="A31" s="11" t="s">
        <v>21</v>
      </c>
      <c r="B31" s="12" t="s">
        <v>19</v>
      </c>
      <c r="C31" s="12" t="s">
        <v>23</v>
      </c>
      <c r="D31" s="12" t="s">
        <v>37</v>
      </c>
      <c r="E31" s="20" t="s">
        <v>22</v>
      </c>
      <c r="F31" s="23">
        <v>0</v>
      </c>
    </row>
    <row r="32" spans="1:6" s="33" customFormat="1" ht="14.45" customHeight="1">
      <c r="A32" s="31" t="s">
        <v>53</v>
      </c>
      <c r="B32" s="19" t="s">
        <v>19</v>
      </c>
      <c r="C32" s="19" t="s">
        <v>54</v>
      </c>
      <c r="D32" s="19" t="s">
        <v>37</v>
      </c>
      <c r="E32" s="32"/>
      <c r="F32" s="40">
        <f>F33</f>
        <v>806764</v>
      </c>
    </row>
    <row r="33" spans="1:6" ht="14.45" customHeight="1">
      <c r="A33" s="26" t="s">
        <v>47</v>
      </c>
      <c r="B33" s="13" t="s">
        <v>19</v>
      </c>
      <c r="C33" s="13" t="s">
        <v>54</v>
      </c>
      <c r="D33" s="13" t="s">
        <v>37</v>
      </c>
      <c r="E33" s="21" t="s">
        <v>22</v>
      </c>
      <c r="F33" s="23">
        <v>806764</v>
      </c>
    </row>
    <row r="34" spans="1:6" s="30" customFormat="1" ht="14.45" customHeight="1">
      <c r="A34" s="34"/>
      <c r="B34" s="18" t="s">
        <v>45</v>
      </c>
      <c r="C34" s="18" t="s">
        <v>61</v>
      </c>
      <c r="D34" s="18"/>
      <c r="E34" s="29"/>
      <c r="F34" s="42">
        <f>F35+F38</f>
        <v>2375550</v>
      </c>
    </row>
    <row r="35" spans="1:6" s="33" customFormat="1" ht="14.45" customHeight="1">
      <c r="A35" s="35" t="s">
        <v>55</v>
      </c>
      <c r="B35" s="19" t="s">
        <v>45</v>
      </c>
      <c r="C35" s="19" t="s">
        <v>19</v>
      </c>
      <c r="D35" s="19" t="s">
        <v>56</v>
      </c>
      <c r="E35" s="32"/>
      <c r="F35" s="40">
        <f>F36+F37</f>
        <v>875550</v>
      </c>
    </row>
    <row r="36" spans="1:6" s="37" customFormat="1" ht="14.45" customHeight="1">
      <c r="A36" s="26" t="s">
        <v>57</v>
      </c>
      <c r="B36" s="13" t="s">
        <v>45</v>
      </c>
      <c r="C36" s="13" t="s">
        <v>19</v>
      </c>
      <c r="D36" s="19" t="s">
        <v>56</v>
      </c>
      <c r="E36" s="21" t="s">
        <v>58</v>
      </c>
      <c r="F36" s="25">
        <v>300000</v>
      </c>
    </row>
    <row r="37" spans="1:6" ht="14.45" customHeight="1">
      <c r="A37" s="26" t="s">
        <v>47</v>
      </c>
      <c r="B37" s="13" t="s">
        <v>45</v>
      </c>
      <c r="C37" s="13" t="s">
        <v>19</v>
      </c>
      <c r="D37" s="13" t="s">
        <v>56</v>
      </c>
      <c r="E37" s="21" t="s">
        <v>22</v>
      </c>
      <c r="F37" s="23">
        <v>575550</v>
      </c>
    </row>
    <row r="38" spans="1:6" s="33" customFormat="1" ht="14.45" customHeight="1">
      <c r="A38" s="35" t="s">
        <v>59</v>
      </c>
      <c r="B38" s="19" t="s">
        <v>45</v>
      </c>
      <c r="C38" s="19" t="s">
        <v>45</v>
      </c>
      <c r="D38" s="19"/>
      <c r="E38" s="32"/>
      <c r="F38" s="40">
        <f>F39</f>
        <v>1500000</v>
      </c>
    </row>
    <row r="39" spans="1:6" ht="14.45" customHeight="1">
      <c r="A39" s="26"/>
      <c r="B39" s="13" t="s">
        <v>45</v>
      </c>
      <c r="C39" s="13" t="s">
        <v>45</v>
      </c>
      <c r="D39" s="13"/>
      <c r="E39" s="21" t="s">
        <v>60</v>
      </c>
      <c r="F39" s="23">
        <v>1500000</v>
      </c>
    </row>
    <row r="40" spans="1:6" s="33" customFormat="1" ht="14.45" customHeight="1">
      <c r="A40" s="35" t="s">
        <v>65</v>
      </c>
      <c r="B40" s="19" t="s">
        <v>63</v>
      </c>
      <c r="C40" s="19" t="s">
        <v>61</v>
      </c>
      <c r="D40" s="19"/>
      <c r="E40" s="32"/>
      <c r="F40" s="40">
        <f>F41+F42</f>
        <v>1030000</v>
      </c>
    </row>
    <row r="41" spans="1:6" ht="14.45" customHeight="1">
      <c r="A41" s="26" t="s">
        <v>62</v>
      </c>
      <c r="B41" s="13" t="s">
        <v>63</v>
      </c>
      <c r="C41" s="13" t="s">
        <v>8</v>
      </c>
      <c r="D41" s="13" t="s">
        <v>64</v>
      </c>
      <c r="E41" s="21" t="s">
        <v>22</v>
      </c>
      <c r="F41" s="23">
        <v>300000</v>
      </c>
    </row>
    <row r="42" spans="1:6" ht="14.45" customHeight="1">
      <c r="A42" s="26" t="s">
        <v>62</v>
      </c>
      <c r="B42" s="13" t="s">
        <v>63</v>
      </c>
      <c r="C42" s="13" t="s">
        <v>23</v>
      </c>
      <c r="D42" s="13" t="s">
        <v>64</v>
      </c>
      <c r="E42" s="21" t="s">
        <v>22</v>
      </c>
      <c r="F42" s="23">
        <v>730000</v>
      </c>
    </row>
    <row r="43" spans="1:6" s="33" customFormat="1" ht="14.45" customHeight="1">
      <c r="A43" s="31" t="s">
        <v>83</v>
      </c>
      <c r="B43" s="19" t="s">
        <v>67</v>
      </c>
      <c r="C43" s="19" t="s">
        <v>61</v>
      </c>
      <c r="D43" s="19"/>
      <c r="E43" s="32"/>
      <c r="F43" s="40">
        <f>F44+F46</f>
        <v>341000</v>
      </c>
    </row>
    <row r="44" spans="1:6" s="36" customFormat="1" ht="14.45" customHeight="1">
      <c r="A44" s="39" t="s">
        <v>66</v>
      </c>
      <c r="B44" s="19" t="s">
        <v>67</v>
      </c>
      <c r="C44" s="19" t="s">
        <v>8</v>
      </c>
      <c r="D44" s="19" t="s">
        <v>46</v>
      </c>
      <c r="E44" s="32"/>
      <c r="F44" s="22">
        <f>F45</f>
        <v>41000</v>
      </c>
    </row>
    <row r="45" spans="1:6" ht="14.45" customHeight="1">
      <c r="A45" s="38" t="s">
        <v>68</v>
      </c>
      <c r="B45" s="13" t="s">
        <v>67</v>
      </c>
      <c r="C45" s="13" t="s">
        <v>8</v>
      </c>
      <c r="D45" s="13" t="s">
        <v>33</v>
      </c>
      <c r="E45" s="21" t="s">
        <v>69</v>
      </c>
      <c r="F45" s="23">
        <v>41000</v>
      </c>
    </row>
    <row r="46" spans="1:6" s="33" customFormat="1" ht="14.45" customHeight="1">
      <c r="A46" s="39" t="s">
        <v>73</v>
      </c>
      <c r="B46" s="19" t="s">
        <v>67</v>
      </c>
      <c r="C46" s="19" t="s">
        <v>19</v>
      </c>
      <c r="D46" s="19" t="s">
        <v>70</v>
      </c>
      <c r="E46" s="32"/>
      <c r="F46" s="22">
        <f>F47</f>
        <v>300000</v>
      </c>
    </row>
    <row r="47" spans="1:6" ht="14.45" customHeight="1">
      <c r="A47" s="38" t="s">
        <v>72</v>
      </c>
      <c r="B47" s="13" t="s">
        <v>67</v>
      </c>
      <c r="C47" s="13" t="s">
        <v>19</v>
      </c>
      <c r="D47" s="13" t="s">
        <v>70</v>
      </c>
      <c r="E47" s="21" t="s">
        <v>71</v>
      </c>
      <c r="F47" s="23">
        <v>300000</v>
      </c>
    </row>
    <row r="48" spans="1:6" s="33" customFormat="1" ht="14.45" customHeight="1">
      <c r="A48" s="35" t="s">
        <v>77</v>
      </c>
      <c r="B48" s="19" t="s">
        <v>75</v>
      </c>
      <c r="C48" s="19" t="s">
        <v>61</v>
      </c>
      <c r="D48" s="19"/>
      <c r="E48" s="32"/>
      <c r="F48" s="40">
        <f>F49</f>
        <v>300000</v>
      </c>
    </row>
    <row r="49" spans="1:6" ht="14.45" customHeight="1">
      <c r="A49" s="26" t="s">
        <v>74</v>
      </c>
      <c r="B49" s="13" t="s">
        <v>75</v>
      </c>
      <c r="C49" s="13" t="s">
        <v>45</v>
      </c>
      <c r="D49" s="13" t="s">
        <v>76</v>
      </c>
      <c r="E49" s="21" t="s">
        <v>22</v>
      </c>
      <c r="F49" s="23">
        <v>300000</v>
      </c>
    </row>
    <row r="50" spans="1:6" ht="14.45" customHeight="1">
      <c r="A50" s="26"/>
      <c r="B50" s="13"/>
      <c r="C50" s="13"/>
      <c r="D50" s="13"/>
      <c r="E50" s="21"/>
      <c r="F50" s="23"/>
    </row>
    <row r="51" spans="1:6" s="33" customFormat="1" ht="14.45" customHeight="1">
      <c r="A51" s="35" t="s">
        <v>78</v>
      </c>
      <c r="B51" s="19" t="s">
        <v>26</v>
      </c>
      <c r="C51" s="19" t="s">
        <v>61</v>
      </c>
      <c r="D51" s="19"/>
      <c r="E51" s="32"/>
      <c r="F51" s="40">
        <f>F52</f>
        <v>684818.33</v>
      </c>
    </row>
    <row r="52" spans="1:6" ht="14.45" customHeight="1">
      <c r="A52" s="26" t="s">
        <v>79</v>
      </c>
      <c r="B52" s="13" t="s">
        <v>26</v>
      </c>
      <c r="C52" s="13" t="s">
        <v>8</v>
      </c>
      <c r="D52" s="13" t="s">
        <v>80</v>
      </c>
      <c r="E52" s="21" t="s">
        <v>81</v>
      </c>
      <c r="F52" s="23">
        <f>684818.33</f>
        <v>684818.33</v>
      </c>
    </row>
    <row r="53" spans="1:6" ht="14.45" customHeight="1">
      <c r="A53" s="38"/>
      <c r="B53" s="13"/>
      <c r="C53" s="13"/>
      <c r="D53" s="13"/>
      <c r="E53" s="21"/>
      <c r="F53" s="23"/>
    </row>
    <row r="54" spans="1:6" ht="14.45" customHeight="1">
      <c r="A54" s="38"/>
      <c r="B54" s="13"/>
      <c r="C54" s="13"/>
      <c r="D54" s="13"/>
      <c r="E54" s="21"/>
      <c r="F54" s="23"/>
    </row>
    <row r="55" spans="1:6" ht="14.45" customHeight="1">
      <c r="A55" s="38"/>
      <c r="B55" s="13"/>
      <c r="C55" s="13"/>
      <c r="D55" s="13"/>
      <c r="E55" s="21"/>
      <c r="F55" s="23"/>
    </row>
    <row r="56" spans="1:6" ht="14.45" customHeight="1">
      <c r="A56" s="6" t="s">
        <v>38</v>
      </c>
      <c r="B56" s="7" t="s">
        <v>39</v>
      </c>
      <c r="C56" s="7" t="s">
        <v>19</v>
      </c>
      <c r="D56" s="7" t="s">
        <v>40</v>
      </c>
      <c r="E56" s="18" t="s">
        <v>0</v>
      </c>
      <c r="F56" s="24">
        <f>F57</f>
        <v>0</v>
      </c>
    </row>
    <row r="57" spans="1:6" ht="72.599999999999994" customHeight="1">
      <c r="A57" s="9" t="s">
        <v>41</v>
      </c>
      <c r="B57" s="10" t="s">
        <v>39</v>
      </c>
      <c r="C57" s="10" t="s">
        <v>19</v>
      </c>
      <c r="D57" s="10" t="s">
        <v>42</v>
      </c>
      <c r="E57" s="19" t="s">
        <v>0</v>
      </c>
      <c r="F57" s="22">
        <f>F58</f>
        <v>0</v>
      </c>
    </row>
    <row r="58" spans="1:6" ht="14.45" customHeight="1">
      <c r="A58" s="11" t="s">
        <v>43</v>
      </c>
      <c r="B58" s="12" t="s">
        <v>39</v>
      </c>
      <c r="C58" s="12" t="s">
        <v>19</v>
      </c>
      <c r="D58" s="12" t="s">
        <v>42</v>
      </c>
      <c r="E58" s="20" t="s">
        <v>44</v>
      </c>
      <c r="F58" s="23"/>
    </row>
  </sheetData>
  <mergeCells count="2">
    <mergeCell ref="A2:F2"/>
    <mergeCell ref="A3:F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5"/>
  <sheetViews>
    <sheetView topLeftCell="A7" workbookViewId="0">
      <selection activeCell="D19" sqref="D19"/>
    </sheetView>
  </sheetViews>
  <sheetFormatPr defaultRowHeight="12.75"/>
  <cols>
    <col min="1" max="1" width="59" customWidth="1"/>
    <col min="2" max="2" width="6.1640625" customWidth="1"/>
    <col min="3" max="3" width="6" customWidth="1"/>
    <col min="4" max="4" width="15.1640625" customWidth="1"/>
    <col min="5" max="5" width="11.5" style="14" customWidth="1"/>
    <col min="6" max="6" width="21" customWidth="1"/>
    <col min="7" max="7" width="15.5" bestFit="1" customWidth="1"/>
  </cols>
  <sheetData>
    <row r="1" spans="1:6">
      <c r="A1" t="s">
        <v>0</v>
      </c>
    </row>
    <row r="2" spans="1:6" ht="48.6" customHeight="1">
      <c r="A2" s="85" t="s">
        <v>87</v>
      </c>
      <c r="B2" s="86"/>
      <c r="C2" s="86"/>
      <c r="D2" s="86"/>
      <c r="E2" s="86"/>
      <c r="F2" s="86"/>
    </row>
    <row r="3" spans="1:6" ht="34.9" customHeight="1">
      <c r="A3" s="87" t="s">
        <v>49</v>
      </c>
      <c r="B3" s="87"/>
      <c r="C3" s="87"/>
      <c r="D3" s="87"/>
      <c r="E3" s="87"/>
      <c r="F3" s="87"/>
    </row>
    <row r="4" spans="1:6" ht="22.5" customHeight="1">
      <c r="A4" s="1" t="s">
        <v>0</v>
      </c>
      <c r="B4" s="1" t="s">
        <v>0</v>
      </c>
      <c r="C4" s="1" t="s">
        <v>0</v>
      </c>
      <c r="D4" s="1" t="s">
        <v>0</v>
      </c>
      <c r="E4" s="15" t="s">
        <v>0</v>
      </c>
      <c r="F4" s="59" t="s">
        <v>86</v>
      </c>
    </row>
    <row r="5" spans="1:6" ht="71.099999999999994" customHeight="1">
      <c r="A5" s="2" t="s">
        <v>1</v>
      </c>
      <c r="B5" s="2" t="s">
        <v>2</v>
      </c>
      <c r="C5" s="2" t="s">
        <v>3</v>
      </c>
      <c r="D5" s="2" t="s">
        <v>4</v>
      </c>
      <c r="E5" s="16" t="s">
        <v>5</v>
      </c>
      <c r="F5" s="2" t="s">
        <v>82</v>
      </c>
    </row>
    <row r="6" spans="1:6" ht="22.7" customHeight="1">
      <c r="A6" s="3" t="s">
        <v>6</v>
      </c>
      <c r="B6" s="4" t="s">
        <v>0</v>
      </c>
      <c r="C6" s="4" t="s">
        <v>0</v>
      </c>
      <c r="D6" s="4" t="s">
        <v>0</v>
      </c>
      <c r="E6" s="17" t="s">
        <v>0</v>
      </c>
      <c r="F6" s="5">
        <f>F7</f>
        <v>11222510.970000001</v>
      </c>
    </row>
    <row r="7" spans="1:6" ht="14.45" customHeight="1">
      <c r="A7" s="6" t="s">
        <v>7</v>
      </c>
      <c r="B7" s="7"/>
      <c r="C7" s="7"/>
      <c r="D7" s="7"/>
      <c r="E7" s="18" t="s">
        <v>0</v>
      </c>
      <c r="F7" s="8">
        <f>F8+F12+F18+F23+F26+F28</f>
        <v>11222510.970000001</v>
      </c>
    </row>
    <row r="8" spans="1:6" ht="57.6" customHeight="1">
      <c r="A8" s="6" t="s">
        <v>10</v>
      </c>
      <c r="B8" s="7" t="s">
        <v>8</v>
      </c>
      <c r="C8" s="7" t="s">
        <v>9</v>
      </c>
      <c r="D8" s="7" t="s">
        <v>11</v>
      </c>
      <c r="E8" s="18" t="s">
        <v>0</v>
      </c>
      <c r="F8" s="41">
        <f>F9</f>
        <v>1417264.76</v>
      </c>
    </row>
    <row r="9" spans="1:6" ht="14.45" customHeight="1">
      <c r="A9" s="9" t="s">
        <v>12</v>
      </c>
      <c r="B9" s="10" t="s">
        <v>8</v>
      </c>
      <c r="C9" s="10" t="s">
        <v>9</v>
      </c>
      <c r="D9" s="10" t="s">
        <v>13</v>
      </c>
      <c r="E9" s="19" t="s">
        <v>0</v>
      </c>
      <c r="F9" s="22">
        <f>F10+F11</f>
        <v>1417264.76</v>
      </c>
    </row>
    <row r="10" spans="1:6" ht="28.9" customHeight="1">
      <c r="A10" s="11" t="s">
        <v>14</v>
      </c>
      <c r="B10" s="12" t="s">
        <v>8</v>
      </c>
      <c r="C10" s="12" t="s">
        <v>9</v>
      </c>
      <c r="D10" s="12" t="s">
        <v>13</v>
      </c>
      <c r="E10" s="20" t="s">
        <v>15</v>
      </c>
      <c r="F10" s="23">
        <v>1088529</v>
      </c>
    </row>
    <row r="11" spans="1:6" ht="43.35" customHeight="1">
      <c r="A11" s="11" t="s">
        <v>16</v>
      </c>
      <c r="B11" s="12" t="s">
        <v>8</v>
      </c>
      <c r="C11" s="12" t="s">
        <v>9</v>
      </c>
      <c r="D11" s="12" t="s">
        <v>13</v>
      </c>
      <c r="E11" s="20" t="s">
        <v>17</v>
      </c>
      <c r="F11" s="23">
        <v>328735.76</v>
      </c>
    </row>
    <row r="12" spans="1:6" s="33" customFormat="1" ht="14.45" customHeight="1">
      <c r="A12" s="31" t="s">
        <v>18</v>
      </c>
      <c r="B12" s="19" t="s">
        <v>8</v>
      </c>
      <c r="C12" s="19" t="s">
        <v>23</v>
      </c>
      <c r="D12" s="19" t="s">
        <v>20</v>
      </c>
      <c r="E12" s="19"/>
      <c r="F12" s="40">
        <f>F13+F14+F15+F16+F17</f>
        <v>6091488.4299999997</v>
      </c>
    </row>
    <row r="13" spans="1:6" ht="14.45" customHeight="1">
      <c r="A13" s="11" t="s">
        <v>14</v>
      </c>
      <c r="B13" s="13" t="s">
        <v>8</v>
      </c>
      <c r="C13" s="13" t="s">
        <v>23</v>
      </c>
      <c r="D13" s="20" t="s">
        <v>20</v>
      </c>
      <c r="E13" s="20" t="s">
        <v>15</v>
      </c>
      <c r="F13" s="23">
        <v>3483401.25</v>
      </c>
    </row>
    <row r="14" spans="1:6" ht="14.45" customHeight="1">
      <c r="A14" s="11" t="s">
        <v>16</v>
      </c>
      <c r="B14" s="13" t="s">
        <v>8</v>
      </c>
      <c r="C14" s="13" t="s">
        <v>23</v>
      </c>
      <c r="D14" s="20" t="s">
        <v>20</v>
      </c>
      <c r="E14" s="20" t="s">
        <v>17</v>
      </c>
      <c r="F14" s="23">
        <v>1051987.18</v>
      </c>
    </row>
    <row r="15" spans="1:6" ht="14.45" customHeight="1">
      <c r="A15" s="11" t="s">
        <v>84</v>
      </c>
      <c r="B15" s="13" t="s">
        <v>8</v>
      </c>
      <c r="C15" s="13" t="s">
        <v>23</v>
      </c>
      <c r="D15" s="20" t="s">
        <v>20</v>
      </c>
      <c r="E15" s="20" t="s">
        <v>85</v>
      </c>
      <c r="F15" s="23">
        <v>700000</v>
      </c>
    </row>
    <row r="16" spans="1:6" ht="14.45" customHeight="1">
      <c r="A16" s="11" t="s">
        <v>21</v>
      </c>
      <c r="B16" s="13" t="s">
        <v>8</v>
      </c>
      <c r="C16" s="13" t="s">
        <v>23</v>
      </c>
      <c r="D16" s="20" t="s">
        <v>20</v>
      </c>
      <c r="E16" s="20" t="s">
        <v>22</v>
      </c>
      <c r="F16" s="23">
        <v>850000</v>
      </c>
    </row>
    <row r="17" spans="1:6" ht="14.45" customHeight="1">
      <c r="A17" s="27" t="s">
        <v>51</v>
      </c>
      <c r="B17" s="13" t="s">
        <v>8</v>
      </c>
      <c r="C17" s="13" t="s">
        <v>23</v>
      </c>
      <c r="D17" s="20" t="s">
        <v>20</v>
      </c>
      <c r="E17" s="13" t="s">
        <v>52</v>
      </c>
      <c r="F17" s="23">
        <v>6100</v>
      </c>
    </row>
    <row r="18" spans="1:6" ht="28.9" customHeight="1">
      <c r="A18" s="9" t="s">
        <v>27</v>
      </c>
      <c r="B18" s="10" t="s">
        <v>8</v>
      </c>
      <c r="C18" s="10" t="s">
        <v>26</v>
      </c>
      <c r="D18" s="10" t="s">
        <v>28</v>
      </c>
      <c r="E18" s="19" t="s">
        <v>0</v>
      </c>
      <c r="F18" s="40">
        <f>F20+F21+F22+F19</f>
        <v>3289273.45</v>
      </c>
    </row>
    <row r="19" spans="1:6" ht="43.5" customHeight="1">
      <c r="A19" s="45" t="s">
        <v>92</v>
      </c>
      <c r="B19" s="13" t="s">
        <v>8</v>
      </c>
      <c r="C19" s="13">
        <v>13</v>
      </c>
      <c r="D19" s="13" t="s">
        <v>90</v>
      </c>
      <c r="E19" s="13" t="s">
        <v>91</v>
      </c>
      <c r="F19" s="40">
        <v>1500000</v>
      </c>
    </row>
    <row r="20" spans="1:6" ht="14.45" customHeight="1">
      <c r="A20" s="27" t="s">
        <v>21</v>
      </c>
      <c r="B20" s="12" t="s">
        <v>8</v>
      </c>
      <c r="C20" s="12" t="s">
        <v>26</v>
      </c>
      <c r="D20" s="12" t="s">
        <v>28</v>
      </c>
      <c r="E20" s="20" t="s">
        <v>22</v>
      </c>
      <c r="F20" s="25">
        <v>1719273.45</v>
      </c>
    </row>
    <row r="21" spans="1:6" ht="14.45" customHeight="1">
      <c r="A21" s="11" t="s">
        <v>31</v>
      </c>
      <c r="B21" s="12" t="s">
        <v>8</v>
      </c>
      <c r="C21" s="12" t="s">
        <v>26</v>
      </c>
      <c r="D21" s="12" t="s">
        <v>28</v>
      </c>
      <c r="E21" s="20" t="s">
        <v>32</v>
      </c>
      <c r="F21" s="23">
        <v>20000</v>
      </c>
    </row>
    <row r="22" spans="1:6" ht="14.45" customHeight="1">
      <c r="A22" s="27" t="s">
        <v>51</v>
      </c>
      <c r="B22" s="13" t="s">
        <v>8</v>
      </c>
      <c r="C22" s="13" t="s">
        <v>26</v>
      </c>
      <c r="D22" s="28" t="s">
        <v>28</v>
      </c>
      <c r="E22" s="13" t="s">
        <v>52</v>
      </c>
      <c r="F22" s="23">
        <v>50000</v>
      </c>
    </row>
    <row r="23" spans="1:6" s="33" customFormat="1" ht="14.45" customHeight="1">
      <c r="A23" s="31" t="s">
        <v>53</v>
      </c>
      <c r="B23" s="19" t="s">
        <v>19</v>
      </c>
      <c r="C23" s="19" t="s">
        <v>54</v>
      </c>
      <c r="D23" s="19" t="s">
        <v>37</v>
      </c>
      <c r="E23" s="32"/>
      <c r="F23" s="40">
        <f>F24</f>
        <v>200000</v>
      </c>
    </row>
    <row r="24" spans="1:6" ht="14.45" customHeight="1">
      <c r="A24" s="26" t="s">
        <v>47</v>
      </c>
      <c r="B24" s="13" t="s">
        <v>19</v>
      </c>
      <c r="C24" s="13" t="s">
        <v>54</v>
      </c>
      <c r="D24" s="13" t="s">
        <v>37</v>
      </c>
      <c r="E24" s="21" t="s">
        <v>22</v>
      </c>
      <c r="F24" s="23">
        <v>200000</v>
      </c>
    </row>
    <row r="25" spans="1:6" s="30" customFormat="1" ht="14.45" customHeight="1">
      <c r="A25" s="34" t="s">
        <v>88</v>
      </c>
      <c r="B25" s="18" t="s">
        <v>45</v>
      </c>
      <c r="C25" s="18" t="s">
        <v>61</v>
      </c>
      <c r="D25" s="18"/>
      <c r="E25" s="29"/>
      <c r="F25" s="42">
        <f>F26</f>
        <v>184328.38</v>
      </c>
    </row>
    <row r="26" spans="1:6" s="33" customFormat="1" ht="14.45" customHeight="1">
      <c r="A26" s="35" t="s">
        <v>55</v>
      </c>
      <c r="B26" s="19" t="s">
        <v>45</v>
      </c>
      <c r="C26" s="19" t="s">
        <v>19</v>
      </c>
      <c r="D26" s="19" t="s">
        <v>89</v>
      </c>
      <c r="E26" s="32"/>
      <c r="F26" s="40">
        <f>F27</f>
        <v>184328.38</v>
      </c>
    </row>
    <row r="27" spans="1:6" ht="14.45" customHeight="1">
      <c r="A27" s="26" t="s">
        <v>47</v>
      </c>
      <c r="B27" s="13" t="s">
        <v>45</v>
      </c>
      <c r="C27" s="13" t="s">
        <v>19</v>
      </c>
      <c r="D27" s="13" t="s">
        <v>89</v>
      </c>
      <c r="E27" s="21" t="s">
        <v>22</v>
      </c>
      <c r="F27" s="23">
        <f>200000-15671.62</f>
        <v>184328.38</v>
      </c>
    </row>
    <row r="28" spans="1:6" s="33" customFormat="1" ht="14.45" customHeight="1">
      <c r="A28" s="35" t="s">
        <v>78</v>
      </c>
      <c r="B28" s="19" t="s">
        <v>26</v>
      </c>
      <c r="C28" s="19" t="s">
        <v>61</v>
      </c>
      <c r="D28" s="19"/>
      <c r="E28" s="32"/>
      <c r="F28" s="40">
        <f>F29</f>
        <v>40155.949999999997</v>
      </c>
    </row>
    <row r="29" spans="1:6" ht="14.45" customHeight="1">
      <c r="A29" s="49" t="s">
        <v>79</v>
      </c>
      <c r="B29" s="50" t="s">
        <v>26</v>
      </c>
      <c r="C29" s="50" t="s">
        <v>8</v>
      </c>
      <c r="D29" s="50" t="s">
        <v>80</v>
      </c>
      <c r="E29" s="51" t="s">
        <v>81</v>
      </c>
      <c r="F29" s="52">
        <v>40155.949999999997</v>
      </c>
    </row>
    <row r="30" spans="1:6" s="33" customFormat="1" ht="14.45" customHeight="1">
      <c r="A30" s="57" t="s">
        <v>38</v>
      </c>
      <c r="B30" s="58" t="s">
        <v>39</v>
      </c>
      <c r="C30" s="58" t="s">
        <v>19</v>
      </c>
      <c r="D30" s="58" t="s">
        <v>40</v>
      </c>
      <c r="E30" s="58"/>
      <c r="F30" s="56">
        <f>F31</f>
        <v>210229.2</v>
      </c>
    </row>
    <row r="31" spans="1:6" ht="14.45" customHeight="1">
      <c r="A31" s="53" t="s">
        <v>41</v>
      </c>
      <c r="B31" s="54" t="s">
        <v>39</v>
      </c>
      <c r="C31" s="54" t="s">
        <v>19</v>
      </c>
      <c r="D31" s="54" t="s">
        <v>42</v>
      </c>
      <c r="E31" s="54"/>
      <c r="F31" s="55">
        <f>F32</f>
        <v>210229.2</v>
      </c>
    </row>
    <row r="32" spans="1:6" ht="14.45" customHeight="1">
      <c r="A32" s="53" t="s">
        <v>43</v>
      </c>
      <c r="B32" s="54" t="s">
        <v>39</v>
      </c>
      <c r="C32" s="54" t="s">
        <v>19</v>
      </c>
      <c r="D32" s="54" t="s">
        <v>42</v>
      </c>
      <c r="E32" s="54" t="s">
        <v>44</v>
      </c>
      <c r="F32" s="55">
        <v>210229.2</v>
      </c>
    </row>
    <row r="33" spans="1:6" ht="14.45" customHeight="1">
      <c r="A33" s="46"/>
      <c r="B33" s="47"/>
      <c r="C33" s="47"/>
      <c r="D33" s="47"/>
      <c r="E33" s="47"/>
      <c r="F33" s="48"/>
    </row>
    <row r="34" spans="1:6" ht="14.45" customHeight="1">
      <c r="A34" s="46"/>
      <c r="B34" s="47"/>
      <c r="C34" s="47"/>
      <c r="D34" s="47"/>
      <c r="E34" s="47"/>
      <c r="F34" s="48"/>
    </row>
    <row r="35" spans="1:6" ht="14.45" customHeight="1">
      <c r="A35" s="46"/>
      <c r="B35" s="47"/>
      <c r="C35" s="47"/>
      <c r="D35" s="47"/>
      <c r="E35" s="47"/>
      <c r="F35" s="48"/>
    </row>
  </sheetData>
  <mergeCells count="2">
    <mergeCell ref="A2:F2"/>
    <mergeCell ref="A3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непрогр.1</vt:lpstr>
      <vt:lpstr>полная версия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2018-01-16T08:08:49Z</dcterms:modified>
</cp:coreProperties>
</file>